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drawings/vmlDrawing3.xml" ContentType="application/vnd.openxmlformats-officedocument.vmlDrawing"/>
  <Override PartName="/xl/drawings/vmlDrawing4.xml" ContentType="application/vnd.openxmlformats-officedocument.vmlDrawing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2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Drawings" sheetId="1" state="visible" r:id="rId2"/>
    <sheet name="Commercial" sheetId="2" state="visible" r:id="rId3"/>
  </sheets>
  <definedNames>
    <definedName function="false" hidden="false" name="__shared_1_0_0" vbProcedure="false">HYPERLINK((REPLACE(#REF!,1,0,"https://edms.cern.ch/cdd/plsql/c4w_02.drawing_info?num=")),"See")</definedName>
    <definedName function="false" hidden="false" name="__shared_1_0_1" vbProcedure="false">$H$6*#REF!</definedName>
    <definedName function="false" hidden="false" name="__shared_1_0_2" vbProcedure="false">$I$6*#REF!</definedName>
    <definedName function="false" hidden="false" name="__shared_1_0_3" vbProcedure="false">IF((#REF!+#REF!-#REF!)&lt;0,0,#REF!+#REF!-#REF!)</definedName>
    <definedName function="false" hidden="false" name="__shared_1_0_4" vbProcedure="false">HYPERLINK((REPLACE(#REF!,1,0,"https://edms.cern.ch/cdd/plsql/c4w_02.drawing_info?num=")),"See")</definedName>
    <definedName function="false" hidden="false" name="__shared_1_0_5" vbProcedure="false">$H$10*#REF!</definedName>
    <definedName function="false" hidden="false" name="__shared_1_0_6" vbProcedure="false">$I$10*#REF!</definedName>
    <definedName function="false" hidden="false" name="__shared_2_0_0" vbProcedure="false">IF(((#REF!*#REF!)-#REF!)&lt;0,0,(#REF!*#REF!)-#REF!)</definedName>
  </definedNames>
  <calcPr iterateCount="100" refMode="A1" iterate="false" iterateDelta="0.0001"/>
</workbook>
</file>

<file path=xl/comments1.xml><?xml version="1.0" encoding="utf-8"?>
<comments xmlns="http://schemas.openxmlformats.org/spreadsheetml/2006/main">
  <authors>
    <author/>
  </authors>
  <commentList>
    <comment authorId="0" ref="G5">
      <text/>
    </comment>
    <comment authorId="0" ref="I5">
      <text/>
    </comment>
    <comment authorId="0" ref="J5">
      <text/>
    </comment>
    <comment authorId="0" ref="K5">
      <text/>
    </comment>
    <comment authorId="0" ref="L5">
      <text/>
    </comment>
    <comment authorId="0" ref="M5">
      <text/>
    </comment>
    <comment authorId="0" ref="N5">
      <text/>
    </comment>
  </commentList>
</comments>
</file>

<file path=xl/comments2.xml><?xml version="1.0" encoding="utf-8"?>
<comments xmlns="http://schemas.openxmlformats.org/spreadsheetml/2006/main">
  <authors>
    <author/>
  </authors>
  <commentList>
    <comment authorId="0" ref="B5">
      <text/>
    </comment>
    <comment authorId="0" ref="D5">
      <text/>
    </comment>
    <comment authorId="0" ref="K5">
      <text/>
    </comment>
    <comment authorId="0" ref="L5">
      <text/>
    </comment>
    <comment authorId="0" ref="M5">
      <text/>
    </comment>
    <comment authorId="0" ref="L9">
      <text/>
    </comment>
    <comment authorId="0" ref="L10">
      <text/>
    </comment>
    <comment authorId="0" ref="L16">
      <text/>
    </comment>
  </commentList>
</comments>
</file>

<file path=xl/sharedStrings.xml><?xml version="1.0" encoding="utf-8"?>
<sst xmlns="http://schemas.openxmlformats.org/spreadsheetml/2006/main" count="184" uniqueCount="114">
  <si>
    <t>LIC Production - Drawing list - 03.12.2010</t>
  </si>
  <si>
    <t>Drawing information</t>
  </si>
  <si>
    <t>Production issues</t>
  </si>
  <si>
    <t>Drawing number</t>
  </si>
  <si>
    <t>Remark</t>
  </si>
  <si>
    <t>Vers.</t>
  </si>
  <si>
    <t>See</t>
  </si>
  <si>
    <t>Q. Ass.</t>
  </si>
  <si>
    <t>Qty.</t>
  </si>
  <si>
    <t>Spare</t>
  </si>
  <si>
    <t>Pro. Qty.</t>
  </si>
  <si>
    <t>Total</t>
  </si>
  <si>
    <t>Material</t>
  </si>
  <si>
    <t>Manuf.</t>
  </si>
  <si>
    <t>Assembly</t>
  </si>
  <si>
    <t>Remarks</t>
  </si>
  <si>
    <t>Order by</t>
  </si>
  <si>
    <t>Status</t>
  </si>
  <si>
    <t>LHCBLM__0087</t>
  </si>
  <si>
    <t>on work</t>
  </si>
  <si>
    <t>ELECTRICAL CONNECTORS - LIC ASSEMBLY</t>
  </si>
  <si>
    <t>1st</t>
  </si>
  <si>
    <t>Protvino</t>
  </si>
  <si>
    <t>to upgrade</t>
  </si>
  <si>
    <t>EN/MME</t>
  </si>
  <si>
    <t>LHCBLM__0037</t>
  </si>
  <si>
    <t>ELECTRICAL CONNECTION - EXTERNAL PLATE</t>
  </si>
  <si>
    <t>C</t>
  </si>
  <si>
    <t>LHCBLM__0038</t>
  </si>
  <si>
    <t>ELECTRICAL CONNECTION - EXTERNAL TUBE</t>
  </si>
  <si>
    <t>B</t>
  </si>
  <si>
    <t>LHCBLM__0056</t>
  </si>
  <si>
    <t>SCREEN FOR SEM COVER -</t>
  </si>
  <si>
    <t>LHCBLM__0084</t>
  </si>
  <si>
    <t>LHCBLM__0004</t>
  </si>
  <si>
    <t>TYPE 1</t>
  </si>
  <si>
    <t>MULTIPLE ELECTRODE BLM - ELECTRODE</t>
  </si>
  <si>
    <t>LHCBLM__0007</t>
  </si>
  <si>
    <t>TYPE E</t>
  </si>
  <si>
    <t>MULTIPLE ELECTRODE BLM - ELECTRODE SPACERS</t>
  </si>
  <si>
    <t>D</t>
  </si>
  <si>
    <t>TYPE A</t>
  </si>
  <si>
    <t>LHCBLM__0081</t>
  </si>
  <si>
    <t>LIC ELECTRODES - BOTTOM COVER</t>
  </si>
  <si>
    <t>LHCBLM__0052</t>
  </si>
  <si>
    <t>SEM-TITANIUM ELECTRODES - ELECTRICAL CONNECTION</t>
  </si>
  <si>
    <t>LHCBLM__0040</t>
  </si>
  <si>
    <t>TYPE D</t>
  </si>
  <si>
    <t>MULTIPLE ELECTRODE BLM - EXTERNAL TUBE</t>
  </si>
  <si>
    <t>LHCBLM__0086</t>
  </si>
  <si>
    <t>LIC ALUMINIUM ELECTRODES - COVER ASSEMBLY</t>
  </si>
  <si>
    <t>A</t>
  </si>
  <si>
    <t>LHCBLM__0082</t>
  </si>
  <si>
    <t>LIC ELECTRODES - COVER</t>
  </si>
  <si>
    <t>LHCBLM__0035</t>
  </si>
  <si>
    <t>WELDED SPACER -</t>
  </si>
  <si>
    <t>LHCBLM__0088</t>
  </si>
  <si>
    <t>MANCHON ISOLANT -</t>
  </si>
  <si>
    <t>Manufacture according to drawing LHCBLM__0055</t>
  </si>
  <si>
    <t>LHCBLM__0083</t>
  </si>
  <si>
    <t>ELECTRICAL SHIELDING - FOR FEEDTHROUGH</t>
  </si>
  <si>
    <t>LHCBLM__0085</t>
  </si>
  <si>
    <t>HOLDER ON COVER -</t>
  </si>
  <si>
    <t>LIC Production - Commercial part list - 03.12.2010</t>
  </si>
  <si>
    <t>Commercial part information</t>
  </si>
  <si>
    <t>Ordering information</t>
  </si>
  <si>
    <t>Descrition</t>
  </si>
  <si>
    <t>Pos.</t>
  </si>
  <si>
    <t>Dimension</t>
  </si>
  <si>
    <t>Norm.</t>
  </si>
  <si>
    <t>Ref. CERN</t>
  </si>
  <si>
    <t>Ass. Qty.</t>
  </si>
  <si>
    <t>T. Qty.</t>
  </si>
  <si>
    <t>Round tube dia. 7/4</t>
  </si>
  <si>
    <t>AW6082</t>
  </si>
  <si>
    <t>L=60.5</t>
  </si>
  <si>
    <t>LHBLM__0087</t>
  </si>
  <si>
    <t>need manufacturing: cutting</t>
  </si>
  <si>
    <t>Threaded rod M4x85</t>
  </si>
  <si>
    <t>SS A2</t>
  </si>
  <si>
    <t>M4x85</t>
  </si>
  <si>
    <t>Washer M4</t>
  </si>
  <si>
    <t>M4</t>
  </si>
  <si>
    <t>Nut M4</t>
  </si>
  <si>
    <t>Hex. Hd point screw M3x5</t>
  </si>
  <si>
    <t>M3x5</t>
  </si>
  <si>
    <t>Signal connector</t>
  </si>
  <si>
    <t>09.41.25.160.9</t>
  </si>
  <si>
    <t>H.V. connector</t>
  </si>
  <si>
    <t>09.46.11.360.4</t>
  </si>
  <si>
    <t>Capacitor</t>
  </si>
  <si>
    <t>WIMA MKP 10-0.47microF/2000V</t>
  </si>
  <si>
    <t>BE/BI/BLM</t>
  </si>
  <si>
    <t>Resistor</t>
  </si>
  <si>
    <t>EBG SOX 20-10MOhm/15kV</t>
  </si>
  <si>
    <t>Washer dia. 8/4.2 thk 0.2</t>
  </si>
  <si>
    <t>1.4310</t>
  </si>
  <si>
    <t>8/4.2 thk 0.2</t>
  </si>
  <si>
    <t>BN838</t>
  </si>
  <si>
    <t>Bossard BN838</t>
  </si>
  <si>
    <t>LHBLM__0084</t>
  </si>
  <si>
    <t>SS A4</t>
  </si>
  <si>
    <t>Hdless screw M3x3</t>
  </si>
  <si>
    <t>M3x3</t>
  </si>
  <si>
    <t>BN618</t>
  </si>
  <si>
    <t>Bossard BN618</t>
  </si>
  <si>
    <t>FEEDTHROUGH</t>
  </si>
  <si>
    <t>CERAMASEAL 3887-12-W</t>
  </si>
  <si>
    <t>LHBLM__0086</t>
  </si>
  <si>
    <t>Round tube dia. 10 x 8 mm</t>
  </si>
  <si>
    <t>COPPER</t>
  </si>
  <si>
    <t>L=120 mm</t>
  </si>
  <si>
    <t>39.71.20.008.8</t>
  </si>
  <si>
    <t>need manufacturing: cutting, annealing, UHV cleaning and packing</t>
  </si>
</sst>
</file>

<file path=xl/styles.xml><?xml version="1.0" encoding="utf-8"?>
<styleSheet xmlns="http://schemas.openxmlformats.org/spreadsheetml/2006/main">
  <numFmts count="2">
    <numFmt formatCode="GENERAL" numFmtId="164"/>
    <numFmt formatCode="@" numFmtId="165"/>
  </numFmts>
  <fonts count="16">
    <font>
      <name val="Calibri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color rgb="000000FF"/>
      <sz val="10"/>
      <u val="single"/>
    </font>
    <font>
      <name val="Arial"/>
      <family val="2"/>
      <sz val="10"/>
    </font>
    <font>
      <name val="Calibri"/>
      <family val="2"/>
      <color rgb="00000000"/>
      <sz val="8"/>
    </font>
    <font>
      <name val="Calibri"/>
      <family val="2"/>
      <sz val="8"/>
    </font>
    <font>
      <name val="Calibri"/>
      <family val="2"/>
      <b val="true"/>
      <color rgb="00000000"/>
      <sz val="8"/>
    </font>
    <font>
      <name val="Calibri"/>
      <family val="2"/>
      <b val="true"/>
      <color rgb="00008000"/>
      <sz val="8"/>
    </font>
    <font>
      <name val="Calibri"/>
      <family val="2"/>
      <color rgb="000000FF"/>
      <sz val="11"/>
      <u val="single"/>
    </font>
    <font>
      <name val="Calibri"/>
      <family val="2"/>
      <color rgb="000000FF"/>
      <sz val="8"/>
      <u val="single"/>
    </font>
    <font>
      <name val="Calibri"/>
      <family val="2"/>
      <color rgb="00FF0000"/>
      <sz val="8"/>
    </font>
    <font>
      <name val="Calibri"/>
      <family val="2"/>
      <b val="true"/>
      <sz val="8"/>
    </font>
    <font>
      <name val="Calibri"/>
      <family val="2"/>
      <b val="true"/>
      <color rgb="00339966"/>
      <sz val="8"/>
    </font>
    <font>
      <name val="Calibri"/>
      <family val="2"/>
      <color rgb="00339966"/>
      <sz val="8"/>
    </font>
  </fonts>
  <fills count="5">
    <fill>
      <patternFill patternType="none"/>
    </fill>
    <fill>
      <patternFill patternType="gray125"/>
    </fill>
    <fill>
      <patternFill patternType="solid">
        <fgColor rgb="00DDD9C3"/>
        <bgColor rgb="00C3D69B"/>
      </patternFill>
    </fill>
    <fill>
      <patternFill patternType="solid">
        <fgColor rgb="008EB4E3"/>
        <bgColor rgb="009999FF"/>
      </patternFill>
    </fill>
    <fill>
      <patternFill patternType="solid">
        <fgColor rgb="00C3D69B"/>
        <bgColor rgb="00DDD9C3"/>
      </patternFill>
    </fill>
  </fills>
  <borders count="10">
    <border diagonalDown="false" diagonalUp="false">
      <left/>
      <right/>
      <top/>
      <bottom/>
      <diagonal/>
    </border>
    <border diagonalDown="false" diagonalUp="false">
      <left/>
      <right/>
      <top/>
      <bottom style="medium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/>
      <right style="medium"/>
      <top/>
      <bottom style="medium"/>
      <diagonal/>
    </border>
    <border diagonalDown="false" diagonalUp="false">
      <left style="medium"/>
      <right/>
      <top style="medium"/>
      <bottom/>
      <diagonal/>
    </border>
    <border diagonalDown="false" diagonalUp="false">
      <left/>
      <right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/>
      <right style="medium"/>
      <top/>
      <bottom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1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72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6" numFmtId="164" xfId="0">
      <alignment horizontal="general" indent="0" shrinkToFit="false" textRotation="0" vertical="top" wrapText="false"/>
    </xf>
    <xf applyAlignment="true" applyBorder="false" applyFont="true" applyProtection="false" borderId="0" fillId="0" fontId="7" numFmtId="164" xfId="0">
      <alignment horizontal="general" indent="0" shrinkToFit="false" textRotation="0" vertical="top" wrapText="false"/>
    </xf>
    <xf applyAlignment="true" applyBorder="true" applyFont="true" applyProtection="false" borderId="1" fillId="0" fontId="8" numFmtId="164" xfId="0">
      <alignment horizontal="general" indent="0" shrinkToFit="false" textRotation="0" vertical="top" wrapText="false"/>
    </xf>
    <xf applyAlignment="true" applyBorder="true" applyFont="true" applyProtection="false" borderId="1" fillId="0" fontId="6" numFmtId="164" xfId="0">
      <alignment horizontal="general" indent="0" shrinkToFit="false" textRotation="0" vertical="top" wrapText="false"/>
    </xf>
    <xf applyAlignment="true" applyBorder="true" applyFont="true" applyProtection="false" borderId="1" fillId="0" fontId="7" numFmtId="164" xfId="0">
      <alignment horizontal="general" indent="0" shrinkToFit="false" textRotation="0" vertical="top" wrapText="false"/>
    </xf>
    <xf applyAlignment="true" applyBorder="true" applyFont="true" applyProtection="false" borderId="2" fillId="0" fontId="6" numFmtId="164" xfId="0">
      <alignment horizontal="center" indent="0" shrinkToFit="false" textRotation="0" vertical="top" wrapText="false"/>
    </xf>
    <xf applyAlignment="true" applyBorder="true" applyFont="true" applyProtection="false" borderId="2" fillId="0" fontId="7" numFmtId="164" xfId="0">
      <alignment horizontal="center" indent="0" shrinkToFit="false" textRotation="0" vertical="top" wrapText="false"/>
    </xf>
    <xf applyAlignment="true" applyBorder="true" applyFont="true" applyProtection="false" borderId="3" fillId="0" fontId="8" numFmtId="164" xfId="0">
      <alignment horizontal="general" indent="0" shrinkToFit="false" textRotation="0" vertical="top" wrapText="false"/>
    </xf>
    <xf applyAlignment="true" applyBorder="true" applyFont="true" applyProtection="false" borderId="1" fillId="0" fontId="9" numFmtId="164" xfId="22">
      <alignment horizontal="general" indent="0" shrinkToFit="false" textRotation="0" vertical="top" wrapText="false"/>
    </xf>
    <xf applyAlignment="true" applyBorder="true" applyFont="true" applyProtection="false" borderId="1" fillId="0" fontId="8" numFmtId="164" xfId="0">
      <alignment horizontal="general" indent="0" shrinkToFit="false" textRotation="0" vertical="top" wrapText="false"/>
    </xf>
    <xf applyAlignment="true" applyBorder="true" applyFont="true" applyProtection="false" borderId="4" fillId="0" fontId="8" numFmtId="164" xfId="0">
      <alignment horizontal="general" indent="0" shrinkToFit="false" textRotation="0" vertical="top" wrapText="false"/>
    </xf>
    <xf applyAlignment="true" applyBorder="true" applyFont="true" applyProtection="false" borderId="5" fillId="2" fontId="8" numFmtId="164" xfId="0">
      <alignment horizontal="general" indent="0" shrinkToFit="false" textRotation="0" vertical="top" wrapText="false"/>
    </xf>
    <xf applyAlignment="true" applyBorder="true" applyFont="true" applyProtection="false" borderId="6" fillId="2" fontId="6" numFmtId="164" xfId="0">
      <alignment horizontal="general" indent="0" shrinkToFit="false" textRotation="0" vertical="top" wrapText="false"/>
    </xf>
    <xf applyAlignment="true" applyBorder="true" applyFont="true" applyProtection="true" borderId="6" fillId="2" fontId="11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5" fillId="2" fontId="6" numFmtId="164" xfId="0">
      <alignment horizontal="general" indent="0" shrinkToFit="false" textRotation="0" vertical="top" wrapText="false"/>
    </xf>
    <xf applyAlignment="true" applyBorder="true" applyFont="true" applyProtection="false" borderId="6" fillId="2" fontId="7" numFmtId="164" xfId="0">
      <alignment horizontal="general" indent="0" shrinkToFit="false" textRotation="0" vertical="top" wrapText="false"/>
    </xf>
    <xf applyAlignment="true" applyBorder="true" applyFont="true" applyProtection="false" borderId="6" fillId="3" fontId="8" numFmtId="164" xfId="0">
      <alignment horizontal="general" indent="0" shrinkToFit="false" textRotation="0" vertical="top" wrapText="false"/>
    </xf>
    <xf applyAlignment="true" applyBorder="true" applyFont="true" applyProtection="false" borderId="6" fillId="2" fontId="6" numFmtId="164" xfId="0">
      <alignment horizontal="general" indent="0" shrinkToFit="false" textRotation="0" vertical="top" wrapText="true"/>
    </xf>
    <xf applyAlignment="true" applyBorder="true" applyFont="true" applyProtection="false" borderId="7" fillId="2" fontId="6" numFmtId="164" xfId="0">
      <alignment horizontal="general" indent="0" shrinkToFit="false" textRotation="0" vertical="top" wrapText="false"/>
    </xf>
    <xf applyAlignment="true" applyBorder="true" applyFont="true" applyProtection="false" borderId="8" fillId="0" fontId="6" numFmtId="164" xfId="0">
      <alignment horizontal="general" indent="0" shrinkToFit="false" textRotation="0" vertical="top" wrapText="false"/>
    </xf>
    <xf applyAlignment="true" applyBorder="true" applyFont="true" applyProtection="false" borderId="0" fillId="0" fontId="6" numFmtId="164" xfId="0">
      <alignment horizontal="general" indent="0" shrinkToFit="false" textRotation="0" vertical="top" wrapText="false"/>
    </xf>
    <xf applyAlignment="true" applyBorder="true" applyFont="true" applyProtection="true" borderId="0" fillId="0" fontId="11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0" fillId="0" fontId="7" numFmtId="164" xfId="0">
      <alignment horizontal="general" indent="0" shrinkToFit="false" textRotation="0" vertical="top" wrapText="false"/>
    </xf>
    <xf applyAlignment="true" applyBorder="true" applyFont="true" applyProtection="false" borderId="0" fillId="3" fontId="8" numFmtId="164" xfId="0">
      <alignment horizontal="general" indent="0" shrinkToFit="false" textRotation="0" vertical="top" wrapText="false"/>
    </xf>
    <xf applyAlignment="true" applyBorder="true" applyFont="true" applyProtection="false" borderId="0" fillId="0" fontId="6" numFmtId="164" xfId="0">
      <alignment horizontal="general" indent="0" shrinkToFit="false" textRotation="0" vertical="top" wrapText="true"/>
    </xf>
    <xf applyAlignment="true" applyBorder="true" applyFont="true" applyProtection="false" borderId="9" fillId="0" fontId="6" numFmtId="164" xfId="0">
      <alignment horizontal="general" indent="0" shrinkToFit="false" textRotation="0" vertical="top" wrapText="false"/>
    </xf>
    <xf applyAlignment="true" applyBorder="true" applyFont="true" applyProtection="false" borderId="0" fillId="0" fontId="12" numFmtId="164" xfId="0">
      <alignment horizontal="general" indent="0" shrinkToFit="false" textRotation="0" vertical="top" wrapText="false"/>
    </xf>
    <xf applyAlignment="true" applyBorder="true" applyFont="true" applyProtection="false" borderId="8" fillId="2" fontId="8" numFmtId="164" xfId="0">
      <alignment horizontal="general" indent="0" shrinkToFit="false" textRotation="0" vertical="top" wrapText="false"/>
    </xf>
    <xf applyAlignment="true" applyBorder="true" applyFont="true" applyProtection="false" borderId="0" fillId="2" fontId="6" numFmtId="164" xfId="0">
      <alignment horizontal="general" indent="0" shrinkToFit="false" textRotation="0" vertical="top" wrapText="false"/>
    </xf>
    <xf applyAlignment="true" applyBorder="true" applyFont="true" applyProtection="true" borderId="0" fillId="2" fontId="11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8" fillId="2" fontId="6" numFmtId="164" xfId="0">
      <alignment horizontal="general" indent="0" shrinkToFit="false" textRotation="0" vertical="top" wrapText="false"/>
    </xf>
    <xf applyAlignment="true" applyBorder="true" applyFont="true" applyProtection="false" borderId="0" fillId="2" fontId="7" numFmtId="164" xfId="0">
      <alignment horizontal="general" indent="0" shrinkToFit="false" textRotation="0" vertical="top" wrapText="false"/>
    </xf>
    <xf applyAlignment="true" applyBorder="true" applyFont="true" applyProtection="false" borderId="0" fillId="2" fontId="6" numFmtId="164" xfId="0">
      <alignment horizontal="general" indent="0" shrinkToFit="false" textRotation="0" vertical="top" wrapText="true"/>
    </xf>
    <xf applyAlignment="true" applyBorder="true" applyFont="true" applyProtection="false" borderId="9" fillId="2" fontId="6" numFmtId="164" xfId="0">
      <alignment horizontal="general" indent="0" shrinkToFit="false" textRotation="0" vertical="top" wrapText="false"/>
    </xf>
    <xf applyAlignment="true" applyBorder="true" applyFont="true" applyProtection="false" borderId="0" fillId="0" fontId="9" numFmtId="164" xfId="0">
      <alignment horizontal="general" indent="0" shrinkToFit="false" textRotation="0" vertical="top" wrapText="false"/>
    </xf>
    <xf applyAlignment="true" applyBorder="false" applyFont="true" applyProtection="false" borderId="0" fillId="0" fontId="6" numFmtId="164" xfId="0">
      <alignment horizontal="general" indent="0" shrinkToFit="false" textRotation="0" vertical="top" wrapText="true"/>
    </xf>
    <xf applyAlignment="true" applyBorder="true" applyFont="true" applyProtection="true" borderId="9" fillId="0" fontId="11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3" fillId="0" fontId="6" numFmtId="164" xfId="0">
      <alignment horizontal="general" indent="0" shrinkToFit="false" textRotation="0" vertical="top" wrapText="false"/>
    </xf>
    <xf applyAlignment="true" applyBorder="true" applyFont="true" applyProtection="true" borderId="1" fillId="0" fontId="11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3" fontId="8" numFmtId="164" xfId="0">
      <alignment horizontal="general" indent="0" shrinkToFit="false" textRotation="0" vertical="top" wrapText="false"/>
    </xf>
    <xf applyAlignment="true" applyBorder="true" applyFont="true" applyProtection="false" borderId="1" fillId="0" fontId="6" numFmtId="164" xfId="0">
      <alignment horizontal="general" indent="0" shrinkToFit="false" textRotation="0" vertical="top" wrapText="true"/>
    </xf>
    <xf applyAlignment="true" applyBorder="true" applyFont="true" applyProtection="false" borderId="4" fillId="0" fontId="6" numFmtId="164" xfId="0">
      <alignment horizontal="general" indent="0" shrinkToFit="false" textRotation="0" vertical="top" wrapText="false"/>
    </xf>
    <xf applyAlignment="true" applyBorder="false" applyFont="true" applyProtection="false" borderId="0" fillId="0" fontId="7" numFmtId="164" xfId="22">
      <alignment horizontal="general" indent="0" shrinkToFit="false" textRotation="0" vertical="top" wrapText="false"/>
    </xf>
    <xf applyAlignment="true" applyBorder="false" applyFont="true" applyProtection="false" borderId="0" fillId="0" fontId="6" numFmtId="164" xfId="22">
      <alignment horizontal="general" indent="0" shrinkToFit="false" textRotation="0" vertical="top" wrapText="false"/>
    </xf>
    <xf applyAlignment="true" applyBorder="true" applyFont="true" applyProtection="false" borderId="1" fillId="0" fontId="8" numFmtId="164" xfId="22">
      <alignment horizontal="general" indent="0" shrinkToFit="false" textRotation="0" vertical="top" wrapText="false"/>
    </xf>
    <xf applyAlignment="true" applyBorder="true" applyFont="true" applyProtection="false" borderId="1" fillId="0" fontId="6" numFmtId="164" xfId="22">
      <alignment horizontal="general" indent="0" shrinkToFit="false" textRotation="0" vertical="top" wrapText="false"/>
    </xf>
    <xf applyAlignment="true" applyBorder="true" applyFont="true" applyProtection="false" borderId="0" fillId="0" fontId="6" numFmtId="164" xfId="22">
      <alignment horizontal="general" indent="0" shrinkToFit="false" textRotation="0" vertical="top" wrapText="false"/>
    </xf>
    <xf applyAlignment="true" applyBorder="true" applyFont="true" applyProtection="false" borderId="0" fillId="0" fontId="7" numFmtId="164" xfId="22">
      <alignment horizontal="general" indent="0" shrinkToFit="false" textRotation="0" vertical="top" wrapText="false"/>
    </xf>
    <xf applyAlignment="true" applyBorder="true" applyFont="true" applyProtection="false" borderId="2" fillId="0" fontId="6" numFmtId="164" xfId="22">
      <alignment horizontal="center" indent="0" shrinkToFit="false" textRotation="0" vertical="top" wrapText="false"/>
    </xf>
    <xf applyAlignment="true" applyBorder="true" applyFont="true" applyProtection="true" borderId="0" fillId="0" fontId="11" numFmtId="164" xfId="21">
      <alignment horizontal="general" indent="0" shrinkToFit="false" textRotation="0" vertical="top" wrapText="false"/>
      <protection hidden="false" locked="true"/>
    </xf>
    <xf applyAlignment="true" applyBorder="false" applyFont="true" applyProtection="false" borderId="0" fillId="0" fontId="13" numFmtId="164" xfId="22">
      <alignment horizontal="general" indent="0" shrinkToFit="false" textRotation="0" vertical="top" wrapText="false"/>
    </xf>
    <xf applyAlignment="true" applyBorder="true" applyFont="true" applyProtection="false" borderId="3" fillId="0" fontId="13" numFmtId="164" xfId="22">
      <alignment horizontal="general" indent="0" shrinkToFit="false" textRotation="0" vertical="top" wrapText="false"/>
    </xf>
    <xf applyAlignment="true" applyBorder="true" applyFont="true" applyProtection="false" borderId="1" fillId="0" fontId="13" numFmtId="164" xfId="22">
      <alignment horizontal="general" indent="0" shrinkToFit="false" textRotation="0" vertical="top" wrapText="false"/>
    </xf>
    <xf applyAlignment="true" applyBorder="true" applyFont="true" applyProtection="false" borderId="4" fillId="0" fontId="13" numFmtId="164" xfId="22">
      <alignment horizontal="general" indent="0" shrinkToFit="false" textRotation="0" vertical="top" wrapText="false"/>
    </xf>
    <xf applyAlignment="true" applyBorder="false" applyFont="true" applyProtection="false" borderId="0" fillId="4" fontId="7" numFmtId="164" xfId="22">
      <alignment horizontal="general" indent="0" shrinkToFit="false" textRotation="0" vertical="top" wrapText="false"/>
    </xf>
    <xf applyAlignment="true" applyBorder="false" applyFont="true" applyProtection="false" borderId="0" fillId="4" fontId="7" numFmtId="165" xfId="22">
      <alignment horizontal="general" indent="0" shrinkToFit="false" textRotation="0" vertical="top" wrapText="false"/>
    </xf>
    <xf applyAlignment="true" applyBorder="true" applyFont="true" applyProtection="false" borderId="0" fillId="4" fontId="7" numFmtId="164" xfId="22">
      <alignment horizontal="general" indent="0" shrinkToFit="false" textRotation="0" vertical="top" wrapText="false"/>
    </xf>
    <xf applyAlignment="true" applyBorder="true" applyFont="true" applyProtection="false" borderId="0" fillId="3" fontId="13" numFmtId="164" xfId="22">
      <alignment horizontal="general" indent="0" shrinkToFit="false" textRotation="0" vertical="top" wrapText="false"/>
    </xf>
    <xf applyAlignment="true" applyBorder="true" applyFont="true" applyProtection="false" borderId="0" fillId="4" fontId="7" numFmtId="164" xfId="22">
      <alignment horizontal="general" indent="0" shrinkToFit="false" textRotation="0" vertical="top" wrapText="true"/>
    </xf>
    <xf applyAlignment="true" applyBorder="true" applyFont="true" applyProtection="true" borderId="0" fillId="4" fontId="11" numFmtId="164" xfId="21">
      <alignment horizontal="general" indent="0" shrinkToFit="false" textRotation="0" vertical="top" wrapText="false"/>
      <protection hidden="false" locked="true"/>
    </xf>
    <xf applyAlignment="true" applyBorder="false" applyFont="true" applyProtection="false" borderId="0" fillId="4" fontId="12" numFmtId="164" xfId="22">
      <alignment horizontal="general" indent="0" shrinkToFit="false" textRotation="0" vertical="top" wrapText="false"/>
    </xf>
    <xf applyAlignment="true" applyBorder="true" applyFont="true" applyProtection="false" borderId="0" fillId="0" fontId="12" numFmtId="164" xfId="22">
      <alignment horizontal="general" indent="0" shrinkToFit="false" textRotation="0" vertical="top" wrapText="false"/>
    </xf>
    <xf applyAlignment="true" applyBorder="false" applyFont="true" applyProtection="false" borderId="0" fillId="0" fontId="7" numFmtId="165" xfId="22">
      <alignment horizontal="general" indent="0" shrinkToFit="false" textRotation="0" vertical="top" wrapText="false"/>
    </xf>
    <xf applyAlignment="true" applyBorder="true" applyFont="true" applyProtection="false" borderId="0" fillId="0" fontId="7" numFmtId="164" xfId="22">
      <alignment horizontal="general" indent="0" shrinkToFit="false" textRotation="0" vertical="top" wrapText="false"/>
    </xf>
    <xf applyAlignment="true" applyBorder="true" applyFont="true" applyProtection="false" borderId="0" fillId="0" fontId="7" numFmtId="164" xfId="22">
      <alignment horizontal="general" indent="0" shrinkToFit="false" textRotation="0" vertical="top" wrapText="true"/>
    </xf>
    <xf applyAlignment="true" applyBorder="false" applyFont="true" applyProtection="false" borderId="0" fillId="0" fontId="14" numFmtId="164" xfId="22">
      <alignment horizontal="general" indent="0" shrinkToFit="false" textRotation="0" vertical="top" wrapText="false"/>
    </xf>
    <xf applyAlignment="true" applyBorder="false" applyFont="true" applyProtection="false" borderId="0" fillId="0" fontId="15" numFmtId="165" xfId="22">
      <alignment horizontal="general" indent="0" shrinkToFit="false" textRotation="0" vertical="top" wrapText="false"/>
    </xf>
    <xf applyAlignment="true" applyBorder="true" applyFont="true" applyProtection="false" borderId="0" fillId="0" fontId="14" numFmtId="164" xfId="22">
      <alignment horizontal="general" indent="0" shrinkToFit="false" textRotation="0" vertical="top" wrapText="false"/>
    </xf>
    <xf applyAlignment="true" applyBorder="false" applyFont="true" applyProtection="false" borderId="0" fillId="0" fontId="12" numFmtId="164" xfId="22">
      <alignment horizontal="general" indent="0" shrinkToFit="false" textRotation="0" vertical="top" wrapText="false"/>
    </xf>
    <xf applyAlignment="true" applyBorder="false" applyFont="true" applyProtection="false" borderId="0" fillId="0" fontId="9" numFmtId="164" xfId="22">
      <alignment horizontal="general" indent="0" shrinkToFit="false" textRotation="0" vertical="top" wrapText="false"/>
    </xf>
    <xf applyAlignment="true" applyBorder="true" applyFont="true" applyProtection="false" borderId="0" fillId="0" fontId="9" numFmtId="164" xfId="22">
      <alignment horizontal="general" indent="0" shrinkToFit="false" textRotation="0" vertical="top" wrapText="fals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Hyperlink 2" xfId="20"/>
    <cellStyle builtinId="54" customBuiltin="true" name="Normal 2" xfId="21"/>
    <cellStyle builtinId="8" customBuiltin="false" name="*unknown*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2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drawings/vmlDrawing3.xml><?xml version="1.0" encoding="UTF-8" standalone="yes"?>
<xml xmlns:o="urn:schemas-microsoft-com:office:office" xmlns:v="urn:schemas-microsoft-com:vml" xmlns:x="urn:schemas-microsoft-com:office:excel"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0" style="position:absolute;margin-left:398.25pt;margin-top:21.15pt;width:76.9pt;height:120.95pt;visibility:hidden" type="shapetype_75"><w10:wrap w10:type="none"/><v:fill color="#ffffe1" color2="#00001e" detectmouseclick="t" type="solid"/><v:stroke color="black" joinstyle="miter" startarrow="block" startarrowlength="medium" startarrowwidth="medium"/><x:ClientData ObjectType="Note"><x:MoveWithCells/><x:SizeWithCells/><x:Anchor>2, 15, 0, 15, 4, 31, 4, 21</x:Anchor><x:AutoFill>False</x:AutoFill><x:Row>4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" style="position:absolute;margin-left:598.15pt;margin-top:21.15pt;width:155.3pt;height:64.5pt;visibility:hidden" type="shapetype_75"><w10:wrap w10:type="none"/><v:fill color="#ffffe1" color2="#00001e" detectmouseclick="t" type="solid"/><v:stroke color="black" joinstyle="miter" startarrow="block" startarrowlength="medium" startarrowwidth="medium"/><x:ClientData ObjectType="Note"><x:MoveWithCells/><x:SizeWithCells/><x:Anchor>2, 15, 0, 15, 4, 31, 4, 21</x:Anchor><x:AutoFill>False</x:AutoFill><x:Row>4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" style="position:absolute;margin-left:609.5pt;margin-top:45.25pt;width:136.85pt;height:63.1pt;visibility:hidden" type="shapetype_75"><w10:wrap w10:type="none"/><v:fill color="#ffffe1" color2="#00001e" detectmouseclick="t" type="solid"/><v:stroke color="black" joinstyle="miter" startarrow="block" startarrowlength="medium" startarrowwidth="medium"/><x:ClientData ObjectType="Note"><x:MoveWithCells/><x:SizeWithCells/><x:Anchor>2, 15, 0, 15, 4, 31, 4, 21</x:Anchor><x:AutoFill>False</x:AutoFill><x:Row>4</x:Row><x:Column>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" style="position:absolute;margin-left:670.2pt;margin-top:21.15pt;width:166.8pt;height:64.5pt;visibility:hidden" type="shapetype_75"><w10:wrap w10:type="none"/><v:fill color="#ffffe1" color2="#00001e" detectmouseclick="t" type="solid"/><v:stroke color="black" joinstyle="miter" startarrow="block" startarrowlength="medium" startarrowwidth="medium"/><x:ClientData ObjectType="Note"><x:MoveWithCells/><x:SizeWithCells/><x:Anchor>2, 15, 0, 15, 4, 31, 4, 21</x:Anchor><x:AutoFill>False</x:AutoFill><x:Row>4</x:Row><x:Column>10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" style="position:absolute;margin-left:710.95pt;margin-top:29.65pt;width:146.15pt;height:69.7pt;visibility:hidden" type="shapetype_75"><w10:wrap w10:type="none"/><v:fill color="#ffffe1" color2="#00001e" detectmouseclick="t" type="solid"/><v:stroke color="black" joinstyle="miter" startarrow="block" startarrowlength="medium" startarrowwidth="medium"/><x:ClientData ObjectType="Note"><x:MoveWithCells/><x:SizeWithCells/><x:Anchor>2, 15, 0, 15, 4, 31, 4, 21</x:Anchor><x:AutoFill>False</x:AutoFill><x:Row>4</x:Row><x:Column>11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" style="position:absolute;margin-left:756.25pt;margin-top:29.65pt;width:144.9pt;height:69.7pt;visibility:hidden" type="shapetype_75"><w10:wrap w10:type="none"/><v:fill color="#ffffe1" color2="#00001e" detectmouseclick="t" type="solid"/><v:stroke color="black" joinstyle="miter" startarrow="block" startarrowlength="medium" startarrowwidth="medium"/><x:ClientData ObjectType="Note"><x:MoveWithCells/><x:SizeWithCells/><x:Anchor>2, 15, 0, 15, 4, 31, 4, 21</x:Anchor><x:AutoFill>False</x:AutoFill><x:Row>4</x:Row><x:Column>12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6" style="position:absolute;margin-left:859.95pt;margin-top:29.65pt;width:135.4pt;height:82.5pt;visibility:hidden" type="shapetype_75"><w10:wrap w10:type="none"/><v:fill color="#ffffe1" color2="#00001e" detectmouseclick="t" type="solid"/><v:stroke color="black" joinstyle="miter" startarrow="block" startarrowlength="medium" startarrowwidth="medium"/><x:ClientData ObjectType="Note"><x:MoveWithCells/><x:SizeWithCells/><x:Anchor>2, 15, 0, 15, 4, 31, 4, 21</x:Anchor><x:AutoFill>False</x:AutoFill><x:Row>4</x:Row><x:Column>13</x:Column></x:ClientData></v:shape></xml>
</file>

<file path=xl/drawings/vmlDrawing4.xml><?xml version="1.0" encoding="UTF-8" standalone="yes"?>
<xml xmlns:o="urn:schemas-microsoft-com:office:office" xmlns:v="urn:schemas-microsoft-com:vml" xmlns:x="urn:schemas-microsoft-com:office:excel"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0" style="position:absolute;margin-left:72.05pt;margin-top:97.05pt;width:139.55pt;height:69.7pt;visibility:hidden" type="shapetype_75"><w10:wrap w10:type="none"/><v:fill color="#ffffe1" color2="#00001e" detectmouseclick="t" type="solid"/><v:stroke color="black" joinstyle="miter" startarrow="block" startarrowlength="medium" startarrowwidth="medium"/><x:ClientData ObjectType="Note"><x:MoveWithCells/><x:SizeWithCells/><x:Anchor>2, 15, 0, 15, 4, 31, 4, 21</x:Anchor><x:AutoFill>False</x:AutoFill><x:Row>4</x:Row><x:Column>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" style="position:absolute;margin-left:369.2pt;margin-top:97.05pt;width:143.5pt;height:56.9pt;visibility:hidden" type="shapetype_75"><w10:wrap w10:type="none"/><v:fill color="#ffffe1" color2="#00001e" detectmouseclick="t" type="solid"/><v:stroke color="black" joinstyle="miter" startarrow="block" startarrowlength="medium" startarrowwidth="medium"/><x:ClientData ObjectType="Note"><x:MoveWithCells/><x:SizeWithCells/><x:Anchor>2, 15, 0, 15, 4, 31, 4, 21</x:Anchor><x:AutoFill>False</x:AutoFill><x:Row>4</x:Row><x:Column>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" style="position:absolute;margin-left:702.7pt;margin-top:94.2pt;width:165.5pt;height:46.75pt;visibility:hidden" type="shapetype_75"><w10:wrap w10:type="none"/><v:fill color="#ffffe1" color2="#00001e" detectmouseclick="t" type="solid"/><v:stroke color="black" joinstyle="miter" startarrow="block" startarrowlength="medium" startarrowwidth="medium"/><x:ClientData ObjectType="Note"><x:MoveWithCells/><x:SizeWithCells/><x:Anchor>2, 15, 0, 15, 4, 31, 4, 21</x:Anchor><x:AutoFill>False</x:AutoFill><x:Row>4</x:Row><x:Column>10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" style="position:absolute;margin-left:752.65pt;margin-top:97.05pt;width:142.65pt;height:44.1pt;visibility:hidden" type="shapetype_75"><w10:wrap w10:type="none"/><v:fill color="#ffffe1" color2="#00001e" detectmouseclick="t" type="solid"/><v:stroke color="black" joinstyle="miter" startarrow="block" startarrowlength="medium" startarrowwidth="medium"/><x:ClientData ObjectType="Note"><x:MoveWithCells/><x:SizeWithCells/><x:Anchor>2, 15, 0, 15, 4, 31, 4, 21</x:Anchor><x:AutoFill>False</x:AutoFill><x:Row>4</x:Row><x:Column>11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" style="position:absolute;margin-left:564.75pt;margin-top:97.05pt;width:154.9pt;height:44.1pt;visibility:hidden" type="shapetype_75"><w10:wrap w10:type="none"/><v:fill color="#ffffe1" color2="#00001e" detectmouseclick="t" type="solid"/><v:stroke color="black" joinstyle="miter" startarrow="block" startarrowlength="medium" startarrowwidth="medium"/><x:ClientData ObjectType="Note"><x:MoveWithCells/><x:SizeWithCells/><x:Anchor>2, 15, 0, 15, 4, 31, 4, 21</x:Anchor><x:AutoFill>False</x:AutoFill><x:Row>4</x:Row><x:Column>12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" style="position:absolute;margin-left:752.65pt;margin-top:214.5pt;width:138.2pt;height:48.15pt;visibility:hidden" type="shapetype_75"><w10:wrap w10:type="none"/><v:fill color="#ffffa1" color2="#00005e" detectmouseclick="t" type="solid"/><v:stroke color="black" joinstyle="miter" startarrow="block" startarrowlength="medium" startarrowwidth="medium"/><x:ClientData ObjectType="Note"><x:MoveWithCells/><x:SizeWithCells/><x:Anchor>2, 15, 0, 15, 4, 31, 4, 21</x:Anchor><x:AutoFill>False</x:AutoFill><x:Row>8</x:Row><x:Column>11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6" style="position:absolute;margin-left:752.65pt;margin-top:245.3pt;width:138.2pt;height:32.6pt;visibility:hidden" type="shapetype_75"><w10:wrap w10:type="none"/><v:fill color="#ffffa1" color2="#00005e" detectmouseclick="t" type="solid"/><v:stroke color="black" joinstyle="miter" startarrow="block" startarrowlength="medium" startarrowwidth="medium"/><x:ClientData ObjectType="Note"><x:MoveWithCells/><x:SizeWithCells/><x:Anchor>2, 15, 0, 15, 4, 31, 4, 21</x:Anchor><x:AutoFill>False</x:AutoFill><x:Row>9</x:Row><x:Column>11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7" style="position:absolute;margin-left:752.65pt;margin-top:430pt;width:138.2pt;height:32.6pt;visibility:hidden" type="shapetype_75"><w10:wrap w10:type="none"/><v:fill color="#ffffa1" color2="#00005e" detectmouseclick="t" type="solid"/><v:stroke color="black" joinstyle="miter" startarrow="block" startarrowlength="medium" startarrowwidth="medium"/><x:ClientData ObjectType="Note"><x:MoveWithCells/><x:SizeWithCells/><x:Anchor>2, 15, 0, 15, 4, 31, 4, 21</x:Anchor><x:AutoFill>False</x:AutoFill><x:Row>15</x:Row><x:Column>11</x:Column></x:ClientData></v:shape></xml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3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Q2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2.0078431372549"/>
    <col collapsed="false" hidden="false" max="2" min="2" style="1" width="11.5529411764706"/>
    <col collapsed="false" hidden="false" max="3" min="3" style="1" width="9.70196078431373"/>
    <col collapsed="false" hidden="false" max="4" min="4" style="1" width="36.4862745098039"/>
    <col collapsed="false" hidden="false" max="5" min="5" style="1" width="3.85098039215686"/>
    <col collapsed="false" hidden="false" max="6" min="6" style="1" width="3.17647058823529"/>
    <col collapsed="false" hidden="false" max="7" min="7" style="1" width="5.01960784313726"/>
    <col collapsed="false" hidden="false" max="8" min="8" style="1" width="3.85098039215686"/>
    <col collapsed="false" hidden="false" max="9" min="9" style="1" width="4.51764705882353"/>
    <col collapsed="false" hidden="false" max="10" min="10" style="2" width="4.51764705882353"/>
    <col collapsed="false" hidden="false" max="11" min="11" style="1" width="3.85098039215686"/>
    <col collapsed="false" hidden="false" max="12" min="12" style="1" width="6.52549019607843"/>
    <col collapsed="false" hidden="false" max="13" min="13" style="1" width="5.85882352941176"/>
    <col collapsed="false" hidden="false" max="14" min="14" style="1" width="6.52549019607843"/>
    <col collapsed="false" hidden="false" max="15" min="15" style="1" width="12.8862745098039"/>
    <col collapsed="false" hidden="false" max="16" min="16" style="1" width="7.36470588235294"/>
    <col collapsed="false" hidden="false" max="17" min="17" style="1" width="6.52549019607843"/>
    <col collapsed="false" hidden="false" max="1025" min="18" style="1" width="8.87058823529412"/>
  </cols>
  <sheetData>
    <row collapsed="false" customFormat="false" customHeight="false" hidden="false" ht="10.4" outlineLevel="0" r="2">
      <c r="B2" s="3" t="s">
        <v>0</v>
      </c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  <c r="P2" s="4"/>
      <c r="Q2" s="4"/>
    </row>
    <row collapsed="false" customFormat="false" customHeight="true" hidden="false" ht="15" outlineLevel="0" r="4">
      <c r="B4" s="6" t="s">
        <v>1</v>
      </c>
      <c r="C4" s="6"/>
      <c r="D4" s="6"/>
      <c r="E4" s="6"/>
      <c r="F4" s="6"/>
      <c r="G4" s="6"/>
      <c r="H4" s="7" t="s">
        <v>2</v>
      </c>
      <c r="I4" s="7"/>
      <c r="J4" s="7"/>
      <c r="K4" s="7"/>
      <c r="L4" s="7"/>
      <c r="M4" s="7"/>
      <c r="N4" s="7"/>
      <c r="O4" s="7"/>
      <c r="P4" s="7"/>
      <c r="Q4" s="7"/>
    </row>
    <row collapsed="false" customFormat="false" customHeight="false" hidden="false" ht="10.4" outlineLevel="0" r="5">
      <c r="B5" s="8" t="s">
        <v>3</v>
      </c>
      <c r="C5" s="3" t="s">
        <v>4</v>
      </c>
      <c r="D5" s="3"/>
      <c r="E5" s="3" t="s">
        <v>5</v>
      </c>
      <c r="F5" s="3" t="s">
        <v>6</v>
      </c>
      <c r="G5" s="3" t="s">
        <v>7</v>
      </c>
      <c r="H5" s="8" t="s">
        <v>8</v>
      </c>
      <c r="I5" s="3" t="s">
        <v>9</v>
      </c>
      <c r="J5" s="9" t="s">
        <v>10</v>
      </c>
      <c r="K5" s="10" t="s">
        <v>11</v>
      </c>
      <c r="L5" s="3" t="s">
        <v>12</v>
      </c>
      <c r="M5" s="3" t="s">
        <v>13</v>
      </c>
      <c r="N5" s="3" t="s">
        <v>14</v>
      </c>
      <c r="O5" s="10" t="s">
        <v>15</v>
      </c>
      <c r="P5" s="10" t="s">
        <v>16</v>
      </c>
      <c r="Q5" s="11" t="s">
        <v>17</v>
      </c>
    </row>
    <row collapsed="false" customFormat="false" customHeight="false" hidden="false" ht="11.15" outlineLevel="0" r="6">
      <c r="B6" s="12" t="s">
        <v>18</v>
      </c>
      <c r="C6" s="13" t="s">
        <v>19</v>
      </c>
      <c r="D6" s="13" t="s">
        <v>20</v>
      </c>
      <c r="E6" s="13" t="s">
        <v>21</v>
      </c>
      <c r="F6" s="14" t="str">
        <f aca="false">HYPERLINK((REPLACE(B6,1,0,"https://edms.cern.ch/cdd/plsql/c4w_02.drawing_info?num=")),"See")</f>
        <v>See</v>
      </c>
      <c r="G6" s="13"/>
      <c r="H6" s="15" t="n">
        <v>300</v>
      </c>
      <c r="I6" s="13" t="n">
        <v>15</v>
      </c>
      <c r="J6" s="16" t="n">
        <v>0</v>
      </c>
      <c r="K6" s="17" t="n">
        <f aca="false">IF((I6+H6-J6)&lt;0,0,I6+H6-J6)</f>
        <v>315</v>
      </c>
      <c r="L6" s="13"/>
      <c r="M6" s="13"/>
      <c r="N6" s="13" t="s">
        <v>22</v>
      </c>
      <c r="O6" s="18" t="s">
        <v>23</v>
      </c>
      <c r="P6" s="18" t="s">
        <v>24</v>
      </c>
      <c r="Q6" s="19"/>
    </row>
    <row collapsed="false" customFormat="false" customHeight="false" hidden="false" ht="11.15" outlineLevel="0" r="7">
      <c r="B7" s="20" t="s">
        <v>25</v>
      </c>
      <c r="C7" s="21"/>
      <c r="D7" s="21" t="s">
        <v>26</v>
      </c>
      <c r="E7" s="21" t="s">
        <v>27</v>
      </c>
      <c r="F7" s="22" t="str">
        <f aca="false">HYPERLINK((REPLACE(B7,1,0,"https://edms.cern.ch/cdd/plsql/c4w_02.drawing_info?num=")),"See")</f>
        <v>See</v>
      </c>
      <c r="G7" s="21" t="n">
        <v>1</v>
      </c>
      <c r="H7" s="20" t="n">
        <f aca="false">$H$6*G7</f>
        <v>300</v>
      </c>
      <c r="I7" s="21" t="n">
        <f aca="false">$I$6*G7</f>
        <v>15</v>
      </c>
      <c r="J7" s="23" t="n">
        <v>0</v>
      </c>
      <c r="K7" s="24" t="n">
        <f aca="false">IF((I7+H7-J7)&lt;0,0,I7+H7-J7)</f>
        <v>315</v>
      </c>
      <c r="L7" s="21"/>
      <c r="M7" s="21"/>
      <c r="N7" s="21" t="s">
        <v>22</v>
      </c>
      <c r="O7" s="25"/>
      <c r="P7" s="25" t="s">
        <v>24</v>
      </c>
      <c r="Q7" s="26"/>
    </row>
    <row collapsed="false" customFormat="false" customHeight="false" hidden="false" ht="10.4" outlineLevel="0" r="8">
      <c r="B8" s="20" t="s">
        <v>28</v>
      </c>
      <c r="C8" s="21"/>
      <c r="D8" s="27" t="s">
        <v>29</v>
      </c>
      <c r="E8" s="21" t="s">
        <v>30</v>
      </c>
      <c r="F8" s="22" t="str">
        <f aca="false">HYPERLINK((REPLACE(B8,1,0,"https://edms.cern.ch/cdd/plsql/c4w_02.drawing_info?num=")),"See")</f>
        <v>See</v>
      </c>
      <c r="G8" s="21" t="n">
        <v>1</v>
      </c>
      <c r="H8" s="20" t="n">
        <f aca="false">$H$6*G8</f>
        <v>300</v>
      </c>
      <c r="I8" s="21" t="n">
        <f aca="false">$I$6*G8</f>
        <v>15</v>
      </c>
      <c r="J8" s="27" t="n">
        <v>0</v>
      </c>
      <c r="K8" s="24" t="n">
        <f aca="false">IF((I8+H8-J8)&lt;0,0,I8+H8-J8)</f>
        <v>315</v>
      </c>
      <c r="L8" s="21"/>
      <c r="M8" s="21"/>
      <c r="N8" s="21"/>
      <c r="O8" s="25"/>
      <c r="P8" s="25"/>
      <c r="Q8" s="26"/>
    </row>
    <row collapsed="false" customFormat="false" customHeight="false" hidden="false" ht="11.15" outlineLevel="0" r="9">
      <c r="B9" s="20" t="s">
        <v>31</v>
      </c>
      <c r="C9" s="21"/>
      <c r="D9" s="21" t="s">
        <v>32</v>
      </c>
      <c r="E9" s="21" t="s">
        <v>21</v>
      </c>
      <c r="F9" s="22" t="str">
        <f aca="false">HYPERLINK((REPLACE(B9,1,0,"https://edms.cern.ch/cdd/plsql/c4w_02.drawing_info?num=")),"See")</f>
        <v>See</v>
      </c>
      <c r="G9" s="21" t="n">
        <v>1</v>
      </c>
      <c r="H9" s="20" t="n">
        <f aca="false">$H$6*G9</f>
        <v>300</v>
      </c>
      <c r="I9" s="21" t="n">
        <f aca="false">$I$6*G9</f>
        <v>15</v>
      </c>
      <c r="J9" s="23" t="n">
        <v>0</v>
      </c>
      <c r="K9" s="24" t="n">
        <f aca="false">IF((I9+H9-J9)&lt;0,0,I9+H9-J9)</f>
        <v>315</v>
      </c>
      <c r="L9" s="21"/>
      <c r="M9" s="21"/>
      <c r="N9" s="21"/>
      <c r="O9" s="25"/>
      <c r="P9" s="25" t="s">
        <v>24</v>
      </c>
      <c r="Q9" s="26"/>
    </row>
    <row collapsed="false" customFormat="false" customHeight="false" hidden="false" ht="11.15" outlineLevel="0" r="10">
      <c r="B10" s="28" t="s">
        <v>33</v>
      </c>
      <c r="C10" s="29" t="s">
        <v>19</v>
      </c>
      <c r="D10" s="29"/>
      <c r="E10" s="29" t="s">
        <v>21</v>
      </c>
      <c r="F10" s="30" t="n">
        <f aca="false">HYPERLINK((REPLACE(B10,1,0,"https://edms.cern.ch/cdd/plsql/c4w_02.drawing_info?num=")),"See")</f>
        <v>0</v>
      </c>
      <c r="G10" s="29" t="n">
        <v>1</v>
      </c>
      <c r="H10" s="31" t="n">
        <f aca="false">$H$6*G10</f>
        <v>300</v>
      </c>
      <c r="I10" s="29" t="n">
        <f aca="false">$I$6*G10</f>
        <v>15</v>
      </c>
      <c r="J10" s="32" t="n">
        <v>0</v>
      </c>
      <c r="K10" s="24" t="n">
        <f aca="false">IF((I10+H10-J10)&lt;0,0,I10+H10-J10)</f>
        <v>315</v>
      </c>
      <c r="L10" s="29"/>
      <c r="M10" s="29"/>
      <c r="N10" s="29" t="s">
        <v>22</v>
      </c>
      <c r="O10" s="33"/>
      <c r="P10" s="33" t="s">
        <v>24</v>
      </c>
      <c r="Q10" s="34"/>
    </row>
    <row collapsed="false" customFormat="false" customHeight="false" hidden="false" ht="10.4" outlineLevel="0" r="11">
      <c r="B11" s="20" t="s">
        <v>34</v>
      </c>
      <c r="C11" s="21" t="s">
        <v>35</v>
      </c>
      <c r="D11" s="35" t="s">
        <v>36</v>
      </c>
      <c r="E11" s="21" t="s">
        <v>30</v>
      </c>
      <c r="F11" s="22" t="str">
        <f aca="false">HYPERLINK((REPLACE(B11,1,0,"https://edms.cern.ch/cdd/plsql/c4w_02.drawing_info?num=")),"See")</f>
        <v>See</v>
      </c>
      <c r="G11" s="21" t="n">
        <v>3</v>
      </c>
      <c r="H11" s="20" t="n">
        <f aca="false">$H$10*G11</f>
        <v>900</v>
      </c>
      <c r="I11" s="21" t="n">
        <f aca="false">$I$10*G11</f>
        <v>45</v>
      </c>
      <c r="J11" s="35" t="n">
        <v>1000</v>
      </c>
      <c r="K11" s="24" t="n">
        <f aca="false">IF((I11+H11-J11)&lt;0,0,I11+H11-J11)</f>
        <v>0</v>
      </c>
      <c r="L11" s="21"/>
      <c r="M11" s="21"/>
      <c r="N11" s="21"/>
      <c r="O11" s="25"/>
      <c r="P11" s="25"/>
      <c r="Q11" s="26"/>
    </row>
    <row collapsed="false" customFormat="false" customHeight="false" hidden="false" ht="11.15" outlineLevel="0" r="12">
      <c r="B12" s="20" t="s">
        <v>37</v>
      </c>
      <c r="C12" s="21" t="s">
        <v>38</v>
      </c>
      <c r="D12" s="21" t="s">
        <v>39</v>
      </c>
      <c r="E12" s="21" t="s">
        <v>40</v>
      </c>
      <c r="F12" s="22" t="str">
        <f aca="false">HYPERLINK((REPLACE(B12,1,0,"https://edms.cern.ch/cdd/plsql/c4w_02.drawing_info?num=")),"See")</f>
        <v>See</v>
      </c>
      <c r="G12" s="21" t="n">
        <v>6</v>
      </c>
      <c r="H12" s="20" t="n">
        <f aca="false">$H$10*G12</f>
        <v>1800</v>
      </c>
      <c r="I12" s="21" t="n">
        <f aca="false">$I$10*G12</f>
        <v>90</v>
      </c>
      <c r="J12" s="23" t="n">
        <v>0</v>
      </c>
      <c r="K12" s="24" t="n">
        <f aca="false">IF((I12+H12-J12)&lt;0,0,I12+H12-J12)</f>
        <v>1890</v>
      </c>
      <c r="L12" s="21"/>
      <c r="M12" s="21"/>
      <c r="N12" s="21"/>
      <c r="O12" s="25"/>
      <c r="P12" s="25" t="s">
        <v>24</v>
      </c>
      <c r="Q12" s="26"/>
    </row>
    <row collapsed="false" customFormat="false" customHeight="false" hidden="false" ht="10.4" outlineLevel="0" r="13">
      <c r="B13" s="20" t="s">
        <v>37</v>
      </c>
      <c r="C13" s="35" t="s">
        <v>41</v>
      </c>
      <c r="D13" s="35" t="s">
        <v>39</v>
      </c>
      <c r="E13" s="21" t="s">
        <v>40</v>
      </c>
      <c r="F13" s="22" t="str">
        <f aca="false">HYPERLINK((REPLACE(B13,1,0,"https://edms.cern.ch/cdd/plsql/c4w_02.drawing_info?num=")),"See")</f>
        <v>See</v>
      </c>
      <c r="G13" s="21" t="n">
        <v>3</v>
      </c>
      <c r="H13" s="20" t="n">
        <f aca="false">$H$10*G13</f>
        <v>900</v>
      </c>
      <c r="I13" s="21" t="n">
        <f aca="false">$I$10*G13</f>
        <v>45</v>
      </c>
      <c r="J13" s="35" t="n">
        <v>1000</v>
      </c>
      <c r="K13" s="24" t="n">
        <f aca="false">IF((I13+H13-J13)&lt;0,0,I13+H13-J13)</f>
        <v>0</v>
      </c>
      <c r="L13" s="21"/>
      <c r="M13" s="21"/>
      <c r="N13" s="21"/>
      <c r="O13" s="25"/>
      <c r="P13" s="25"/>
      <c r="Q13" s="26"/>
    </row>
    <row collapsed="false" customFormat="false" customHeight="false" hidden="false" ht="11.15" outlineLevel="0" r="14">
      <c r="B14" s="20" t="s">
        <v>42</v>
      </c>
      <c r="C14" s="21"/>
      <c r="D14" s="21" t="s">
        <v>43</v>
      </c>
      <c r="E14" s="21" t="s">
        <v>21</v>
      </c>
      <c r="F14" s="22" t="str">
        <f aca="false">HYPERLINK((REPLACE(B14,1,0,"https://edms.cern.ch/cdd/plsql/c4w_02.drawing_info?num=")),"See")</f>
        <v>See</v>
      </c>
      <c r="G14" s="21" t="n">
        <v>1</v>
      </c>
      <c r="H14" s="20" t="n">
        <f aca="false">$H$10*G14</f>
        <v>300</v>
      </c>
      <c r="I14" s="21" t="n">
        <f aca="false">$I$10*G14</f>
        <v>15</v>
      </c>
      <c r="J14" s="23" t="n">
        <v>0</v>
      </c>
      <c r="K14" s="24" t="n">
        <f aca="false">IF((I14+H14-J14)&lt;0,0,I14+H14-J14)</f>
        <v>315</v>
      </c>
      <c r="L14" s="21"/>
      <c r="M14" s="21"/>
      <c r="N14" s="21"/>
      <c r="O14" s="25"/>
      <c r="P14" s="25" t="s">
        <v>24</v>
      </c>
      <c r="Q14" s="26"/>
    </row>
    <row collapsed="false" customFormat="false" customHeight="false" hidden="false" ht="11.15" outlineLevel="0" r="15">
      <c r="B15" s="20" t="s">
        <v>44</v>
      </c>
      <c r="C15" s="21"/>
      <c r="D15" s="21" t="s">
        <v>45</v>
      </c>
      <c r="E15" s="21" t="s">
        <v>21</v>
      </c>
      <c r="F15" s="22" t="n">
        <f aca="false">HYPERLINK((REPLACE(B15,1,0,"https://edms.cern.ch/cdd/plsql/c4w_02.drawing_info?num=")),"See")</f>
        <v>0</v>
      </c>
      <c r="G15" s="21" t="n">
        <v>2</v>
      </c>
      <c r="H15" s="20" t="n">
        <f aca="false">$H$10*G15</f>
        <v>600</v>
      </c>
      <c r="I15" s="21" t="n">
        <f aca="false">$I$10*G15</f>
        <v>30</v>
      </c>
      <c r="J15" s="23" t="n">
        <v>0</v>
      </c>
      <c r="K15" s="24" t="n">
        <f aca="false">IF((I15+H15-J15)&lt;0,0,I15+H15-J15)</f>
        <v>630</v>
      </c>
      <c r="L15" s="21"/>
      <c r="M15" s="21"/>
      <c r="N15" s="21"/>
      <c r="O15" s="25"/>
      <c r="P15" s="25" t="s">
        <v>24</v>
      </c>
      <c r="Q15" s="26"/>
    </row>
    <row collapsed="false" customFormat="false" customHeight="false" hidden="false" ht="11.15" outlineLevel="0" r="16">
      <c r="B16" s="20" t="s">
        <v>46</v>
      </c>
      <c r="C16" s="21" t="s">
        <v>47</v>
      </c>
      <c r="D16" s="21" t="s">
        <v>48</v>
      </c>
      <c r="E16" s="21" t="s">
        <v>30</v>
      </c>
      <c r="F16" s="22" t="n">
        <f aca="false">HYPERLINK((REPLACE(B16,1,0,"https://edms.cern.ch/cdd/plsql/c4w_02.drawing_info?num=")),"See")</f>
        <v>0</v>
      </c>
      <c r="G16" s="21" t="n">
        <v>1</v>
      </c>
      <c r="H16" s="20" t="n">
        <f aca="false">$H$10*G16</f>
        <v>300</v>
      </c>
      <c r="I16" s="21" t="n">
        <f aca="false">$I$10*G16</f>
        <v>15</v>
      </c>
      <c r="J16" s="23" t="n">
        <v>0</v>
      </c>
      <c r="K16" s="24" t="n">
        <f aca="false">IF((I16+H16-J16)&lt;0,0,I16+H16-J16)</f>
        <v>315</v>
      </c>
      <c r="L16" s="21"/>
      <c r="M16" s="21"/>
      <c r="N16" s="21"/>
      <c r="O16" s="25"/>
      <c r="P16" s="25" t="s">
        <v>24</v>
      </c>
      <c r="Q16" s="26"/>
    </row>
    <row collapsed="false" customFormat="false" customHeight="false" hidden="false" ht="11.15" outlineLevel="0" r="17">
      <c r="B17" s="28" t="s">
        <v>49</v>
      </c>
      <c r="C17" s="29" t="s">
        <v>19</v>
      </c>
      <c r="D17" s="29" t="s">
        <v>50</v>
      </c>
      <c r="E17" s="29" t="s">
        <v>51</v>
      </c>
      <c r="F17" s="30" t="n">
        <f aca="false">HYPERLINK((REPLACE(B17,1,0,"https://edms.cern.ch/cdd/plsql/c4w_02.drawing_info?num=")),"See")</f>
        <v>0</v>
      </c>
      <c r="G17" s="29" t="n">
        <v>1</v>
      </c>
      <c r="H17" s="31" t="n">
        <f aca="false">$H$6*G17</f>
        <v>300</v>
      </c>
      <c r="I17" s="29" t="n">
        <f aca="false">$I$6*G17</f>
        <v>15</v>
      </c>
      <c r="J17" s="32" t="n">
        <v>0</v>
      </c>
      <c r="K17" s="24" t="n">
        <f aca="false">IF((I17+H17-J17)&lt;0,0,I17+H17-J17)</f>
        <v>315</v>
      </c>
      <c r="L17" s="29"/>
      <c r="M17" s="29"/>
      <c r="N17" s="29" t="s">
        <v>22</v>
      </c>
      <c r="O17" s="33" t="s">
        <v>23</v>
      </c>
      <c r="P17" s="33" t="s">
        <v>24</v>
      </c>
      <c r="Q17" s="34"/>
    </row>
    <row collapsed="false" customFormat="false" customHeight="false" hidden="false" ht="11.15" outlineLevel="0" r="18">
      <c r="B18" s="20" t="s">
        <v>52</v>
      </c>
      <c r="C18" s="21"/>
      <c r="D18" s="21" t="s">
        <v>53</v>
      </c>
      <c r="E18" s="21" t="s">
        <v>21</v>
      </c>
      <c r="F18" s="22" t="n">
        <f aca="false">HYPERLINK((REPLACE(B18,1,0,"https://edms.cern.ch/cdd/plsql/c4w_02.drawing_info?num=")),"See")</f>
        <v>0</v>
      </c>
      <c r="G18" s="21" t="n">
        <v>1</v>
      </c>
      <c r="H18" s="20" t="n">
        <f aca="false">$H$10*G18</f>
        <v>300</v>
      </c>
      <c r="I18" s="21" t="n">
        <f aca="false">$I$10*G18</f>
        <v>15</v>
      </c>
      <c r="J18" s="23" t="n">
        <v>0</v>
      </c>
      <c r="K18" s="24" t="n">
        <f aca="false">IF((I18+H18-J18)&lt;0,0,I18+H18-J18)</f>
        <v>315</v>
      </c>
      <c r="L18" s="21"/>
      <c r="M18" s="21"/>
      <c r="N18" s="21"/>
      <c r="O18" s="25"/>
      <c r="P18" s="25" t="s">
        <v>24</v>
      </c>
      <c r="Q18" s="26"/>
    </row>
    <row collapsed="false" customFormat="false" customHeight="false" hidden="false" ht="10.4" outlineLevel="0" r="19">
      <c r="B19" s="20" t="s">
        <v>54</v>
      </c>
      <c r="C19" s="21"/>
      <c r="D19" s="35" t="s">
        <v>55</v>
      </c>
      <c r="E19" s="21" t="s">
        <v>51</v>
      </c>
      <c r="F19" s="22" t="n">
        <f aca="false">HYPERLINK((REPLACE(B19,1,0,"https://edms.cern.ch/cdd/plsql/c4w_02.drawing_info?num=")),"See")</f>
        <v>0</v>
      </c>
      <c r="G19" s="21" t="n">
        <v>3</v>
      </c>
      <c r="H19" s="20" t="n">
        <f aca="false">$H$10*G19</f>
        <v>900</v>
      </c>
      <c r="I19" s="21" t="n">
        <f aca="false">$I$10*G19</f>
        <v>45</v>
      </c>
      <c r="J19" s="35" t="n">
        <v>1220</v>
      </c>
      <c r="K19" s="24" t="n">
        <f aca="false">IF((I19+H19-J19)&lt;0,0,I19+H19-J19)</f>
        <v>0</v>
      </c>
      <c r="L19" s="21"/>
      <c r="M19" s="21"/>
      <c r="N19" s="21"/>
      <c r="O19" s="25"/>
      <c r="P19" s="25"/>
      <c r="Q19" s="26"/>
    </row>
    <row collapsed="false" customFormat="false" customHeight="false" hidden="false" ht="30.55" outlineLevel="0" r="20">
      <c r="B20" s="20" t="s">
        <v>56</v>
      </c>
      <c r="C20" s="21"/>
      <c r="D20" s="21" t="s">
        <v>57</v>
      </c>
      <c r="E20" s="21" t="s">
        <v>21</v>
      </c>
      <c r="F20" s="22" t="n">
        <f aca="false">HYPERLINK((REPLACE(B20,1,0,"https://edms.cern.ch/cdd/plsql/c4w_02.drawing_info?num=")),"See")</f>
        <v>0</v>
      </c>
      <c r="G20" s="21" t="n">
        <v>4</v>
      </c>
      <c r="H20" s="20" t="n">
        <f aca="false">$H$10*G20</f>
        <v>1200</v>
      </c>
      <c r="I20" s="21" t="n">
        <f aca="false">$I$10*G20</f>
        <v>60</v>
      </c>
      <c r="J20" s="23" t="n">
        <v>0</v>
      </c>
      <c r="K20" s="24" t="n">
        <f aca="false">IF((I20+H20-J20)&lt;0,0,I20+H20-J20)</f>
        <v>1260</v>
      </c>
      <c r="L20" s="21"/>
      <c r="M20" s="21"/>
      <c r="N20" s="21"/>
      <c r="O20" s="36" t="s">
        <v>58</v>
      </c>
      <c r="P20" s="36" t="s">
        <v>24</v>
      </c>
      <c r="Q20" s="37" t="n">
        <v>4483010</v>
      </c>
    </row>
    <row collapsed="false" customFormat="false" customHeight="false" hidden="false" ht="11.15" outlineLevel="0" r="21">
      <c r="B21" s="20" t="s">
        <v>59</v>
      </c>
      <c r="C21" s="21"/>
      <c r="D21" s="21" t="s">
        <v>60</v>
      </c>
      <c r="E21" s="21" t="s">
        <v>21</v>
      </c>
      <c r="F21" s="22" t="n">
        <f aca="false">HYPERLINK((REPLACE(B21,1,0,"https://edms.cern.ch/cdd/plsql/c4w_02.drawing_info?num=")),"See")</f>
        <v>0</v>
      </c>
      <c r="G21" s="21" t="n">
        <v>2</v>
      </c>
      <c r="H21" s="20" t="n">
        <f aca="false">$H$10*G21</f>
        <v>600</v>
      </c>
      <c r="I21" s="21" t="n">
        <f aca="false">$I$10*G21</f>
        <v>30</v>
      </c>
      <c r="J21" s="23" t="n">
        <v>0</v>
      </c>
      <c r="K21" s="24" t="n">
        <f aca="false">IF((I21+H21-J21)&lt;0,0,I21+H21-J21)</f>
        <v>630</v>
      </c>
      <c r="L21" s="21"/>
      <c r="M21" s="21"/>
      <c r="N21" s="21"/>
      <c r="O21" s="25"/>
      <c r="P21" s="25" t="s">
        <v>24</v>
      </c>
      <c r="Q21" s="26"/>
    </row>
    <row collapsed="false" customFormat="false" customHeight="false" hidden="false" ht="11.15" outlineLevel="0" r="22">
      <c r="B22" s="38" t="s">
        <v>61</v>
      </c>
      <c r="C22" s="4"/>
      <c r="D22" s="4" t="s">
        <v>62</v>
      </c>
      <c r="E22" s="4" t="s">
        <v>21</v>
      </c>
      <c r="F22" s="39" t="n">
        <f aca="false">HYPERLINK((REPLACE(B22,1,0,"https://edms.cern.ch/cdd/plsql/c4w_02.drawing_info?num=")),"See")</f>
        <v>0</v>
      </c>
      <c r="G22" s="4" t="n">
        <v>1</v>
      </c>
      <c r="H22" s="38" t="n">
        <f aca="false">$H$10*G22</f>
        <v>300</v>
      </c>
      <c r="I22" s="4" t="n">
        <f aca="false">$I$10*G22</f>
        <v>15</v>
      </c>
      <c r="J22" s="5" t="n">
        <v>0</v>
      </c>
      <c r="K22" s="40" t="n">
        <f aca="false">IF((I22+H22-J22)&lt;0,0,I22+H22-J22)</f>
        <v>315</v>
      </c>
      <c r="L22" s="4"/>
      <c r="M22" s="4"/>
      <c r="N22" s="4"/>
      <c r="O22" s="41"/>
      <c r="P22" s="41" t="s">
        <v>24</v>
      </c>
      <c r="Q22" s="42"/>
    </row>
  </sheetData>
  <mergeCells count="2">
    <mergeCell ref="B4:G4"/>
    <mergeCell ref="H4:Q4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80" useFirstPageNumber="false" usePrinterDefaults="false" verticalDpi="300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S1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2" min="1" style="43" width="3.34901960784314"/>
    <col collapsed="false" hidden="false" max="3" min="3" style="43" width="18.078431372549"/>
    <col collapsed="false" hidden="false" max="4" min="4" style="43" width="3.85098039215686"/>
    <col collapsed="false" hidden="false" max="5" min="5" style="43" width="6.86274509803922"/>
    <col collapsed="false" hidden="false" max="6" min="6" style="43" width="9.54509803921569"/>
    <col collapsed="false" hidden="false" max="7" min="7" style="43" width="6.69019607843137"/>
    <col collapsed="false" hidden="false" max="8" min="8" style="43" width="18.4235294117647"/>
    <col collapsed="false" hidden="false" max="9" min="9" style="43" width="10.5490196078431"/>
    <col collapsed="false" hidden="false" max="10" min="10" style="43" width="10.2117647058824"/>
    <col collapsed="false" hidden="false" max="12" min="11" style="43" width="7.1921568627451"/>
    <col collapsed="false" hidden="false" max="13" min="13" style="43" width="6.02352941176471"/>
    <col collapsed="false" hidden="false" max="14" min="14" style="43" width="11.1450980392157"/>
    <col collapsed="false" hidden="false" max="15" min="15" style="43" width="8.36862745098039"/>
    <col collapsed="false" hidden="false" max="16" min="16" style="43" width="7.69411764705882"/>
    <col collapsed="false" hidden="false" max="17" min="17" style="43" width="10.2117647058824"/>
    <col collapsed="false" hidden="false" max="261" min="18" style="43" width="8.87058823529412"/>
    <col collapsed="false" hidden="false" max="262" min="262" style="43" width="3.34901960784314"/>
    <col collapsed="false" hidden="false" max="263" min="263" style="43" width="3.67843137254902"/>
    <col collapsed="false" hidden="false" max="264" min="264" style="43" width="38.9960784313725"/>
    <col collapsed="false" hidden="false" max="265" min="265" style="43" width="4.51764705882353"/>
    <col collapsed="false" hidden="false" max="266" min="266" style="43" width="17.4039215686275"/>
    <col collapsed="false" hidden="false" max="267" min="267" style="43" width="11.3803921568627"/>
    <col collapsed="false" hidden="false" max="268" min="268" style="43" width="8.87058823529412"/>
    <col collapsed="false" hidden="false" max="269" min="269" style="43" width="22.0941176470588"/>
    <col collapsed="false" hidden="false" max="270" min="270" style="43" width="12.8862745098039"/>
    <col collapsed="false" hidden="false" max="271" min="271" style="43" width="13.5607843137255"/>
    <col collapsed="false" hidden="false" max="272" min="272" style="43" width="8.19607843137255"/>
    <col collapsed="false" hidden="false" max="273" min="273" style="43" width="10.2117647058824"/>
    <col collapsed="false" hidden="false" max="517" min="274" style="43" width="8.87058823529412"/>
    <col collapsed="false" hidden="false" max="518" min="518" style="43" width="3.34901960784314"/>
    <col collapsed="false" hidden="false" max="519" min="519" style="43" width="3.67843137254902"/>
    <col collapsed="false" hidden="false" max="520" min="520" style="43" width="38.9960784313725"/>
    <col collapsed="false" hidden="false" max="521" min="521" style="43" width="4.51764705882353"/>
    <col collapsed="false" hidden="false" max="522" min="522" style="43" width="17.4039215686275"/>
    <col collapsed="false" hidden="false" max="523" min="523" style="43" width="11.3803921568627"/>
    <col collapsed="false" hidden="false" max="524" min="524" style="43" width="8.87058823529412"/>
    <col collapsed="false" hidden="false" max="525" min="525" style="43" width="22.0941176470588"/>
    <col collapsed="false" hidden="false" max="526" min="526" style="43" width="12.8862745098039"/>
    <col collapsed="false" hidden="false" max="527" min="527" style="43" width="13.5607843137255"/>
    <col collapsed="false" hidden="false" max="528" min="528" style="43" width="8.19607843137255"/>
    <col collapsed="false" hidden="false" max="529" min="529" style="43" width="10.2117647058824"/>
    <col collapsed="false" hidden="false" max="773" min="530" style="43" width="8.87058823529412"/>
    <col collapsed="false" hidden="false" max="774" min="774" style="43" width="3.34901960784314"/>
    <col collapsed="false" hidden="false" max="775" min="775" style="43" width="3.67843137254902"/>
    <col collapsed="false" hidden="false" max="776" min="776" style="43" width="38.9960784313725"/>
    <col collapsed="false" hidden="false" max="777" min="777" style="43" width="4.51764705882353"/>
    <col collapsed="false" hidden="false" max="778" min="778" style="43" width="17.4039215686275"/>
    <col collapsed="false" hidden="false" max="779" min="779" style="43" width="11.3803921568627"/>
    <col collapsed="false" hidden="false" max="780" min="780" style="43" width="8.87058823529412"/>
    <col collapsed="false" hidden="false" max="781" min="781" style="43" width="22.0941176470588"/>
    <col collapsed="false" hidden="false" max="782" min="782" style="43" width="12.8862745098039"/>
    <col collapsed="false" hidden="false" max="783" min="783" style="43" width="13.5607843137255"/>
    <col collapsed="false" hidden="false" max="784" min="784" style="43" width="8.19607843137255"/>
    <col collapsed="false" hidden="false" max="785" min="785" style="43" width="10.2117647058824"/>
    <col collapsed="false" hidden="false" max="1025" min="786" style="43" width="8.87058823529412"/>
  </cols>
  <sheetData>
    <row collapsed="false" customFormat="true" customHeight="true" hidden="false" ht="30.9" outlineLevel="0" r="2" s="44">
      <c r="B2" s="45" t="s">
        <v>63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collapsed="false" customFormat="true" customHeight="true" hidden="false" ht="30.9" outlineLevel="0" r="3" s="48"/>
    <row collapsed="false" customFormat="false" customHeight="true" hidden="false" ht="30.9" outlineLevel="0" r="4">
      <c r="B4" s="49" t="s">
        <v>64</v>
      </c>
      <c r="C4" s="49"/>
      <c r="D4" s="49"/>
      <c r="E4" s="49"/>
      <c r="F4" s="49"/>
      <c r="G4" s="49"/>
      <c r="H4" s="49"/>
      <c r="I4" s="49"/>
      <c r="J4" s="49"/>
      <c r="K4" s="49" t="s">
        <v>65</v>
      </c>
      <c r="L4" s="49"/>
      <c r="M4" s="49"/>
      <c r="N4" s="49"/>
      <c r="O4" s="49"/>
      <c r="P4" s="49"/>
      <c r="R4" s="50"/>
    </row>
    <row collapsed="false" customFormat="true" customHeight="true" hidden="false" ht="30.9" outlineLevel="0" r="5" s="51">
      <c r="B5" s="52" t="s">
        <v>8</v>
      </c>
      <c r="C5" s="53" t="s">
        <v>66</v>
      </c>
      <c r="D5" s="53" t="s">
        <v>67</v>
      </c>
      <c r="E5" s="53" t="s">
        <v>12</v>
      </c>
      <c r="F5" s="53" t="s">
        <v>68</v>
      </c>
      <c r="G5" s="53" t="s">
        <v>69</v>
      </c>
      <c r="H5" s="53" t="s">
        <v>15</v>
      </c>
      <c r="I5" s="53" t="s">
        <v>70</v>
      </c>
      <c r="J5" s="54" t="s">
        <v>14</v>
      </c>
      <c r="K5" s="52" t="s">
        <v>71</v>
      </c>
      <c r="L5" s="53" t="s">
        <v>10</v>
      </c>
      <c r="M5" s="53" t="s">
        <v>72</v>
      </c>
      <c r="N5" s="53" t="s">
        <v>15</v>
      </c>
      <c r="O5" s="53" t="s">
        <v>16</v>
      </c>
      <c r="P5" s="54" t="s">
        <v>17</v>
      </c>
    </row>
    <row collapsed="false" customFormat="false" customHeight="true" hidden="false" ht="30.9" outlineLevel="0" r="6">
      <c r="B6" s="55" t="n">
        <v>3</v>
      </c>
      <c r="C6" s="55" t="s">
        <v>73</v>
      </c>
      <c r="D6" s="55" t="n">
        <v>4</v>
      </c>
      <c r="E6" s="56" t="s">
        <v>74</v>
      </c>
      <c r="F6" s="55" t="s">
        <v>75</v>
      </c>
      <c r="G6" s="55"/>
      <c r="H6" s="55"/>
      <c r="I6" s="55"/>
      <c r="J6" s="57" t="s">
        <v>76</v>
      </c>
      <c r="K6" s="57" t="n">
        <v>315</v>
      </c>
      <c r="L6" s="57"/>
      <c r="M6" s="58" t="n">
        <f aca="false">IF(((K6*B6)-L6)&lt;0,0,(K6*B6)-L6)</f>
        <v>945</v>
      </c>
      <c r="N6" s="59" t="s">
        <v>77</v>
      </c>
      <c r="O6" s="59" t="s">
        <v>24</v>
      </c>
      <c r="P6" s="60"/>
    </row>
    <row collapsed="false" customFormat="false" customHeight="true" hidden="false" ht="30.9" outlineLevel="0" r="7">
      <c r="B7" s="55" t="n">
        <v>3</v>
      </c>
      <c r="C7" s="61" t="s">
        <v>78</v>
      </c>
      <c r="D7" s="55" t="n">
        <v>5</v>
      </c>
      <c r="E7" s="56" t="s">
        <v>79</v>
      </c>
      <c r="F7" s="55" t="s">
        <v>80</v>
      </c>
      <c r="G7" s="55"/>
      <c r="H7" s="55"/>
      <c r="I7" s="55"/>
      <c r="J7" s="57" t="s">
        <v>76</v>
      </c>
      <c r="K7" s="57" t="n">
        <v>315</v>
      </c>
      <c r="L7" s="62" t="n">
        <v>0</v>
      </c>
      <c r="M7" s="58" t="n">
        <f aca="false">IF(((K7*B7)-L7)&lt;0,0,(K7*B7)-L7)</f>
        <v>945</v>
      </c>
      <c r="N7" s="59" t="s">
        <v>77</v>
      </c>
      <c r="O7" s="59" t="s">
        <v>24</v>
      </c>
      <c r="P7" s="60"/>
    </row>
    <row collapsed="false" customFormat="false" customHeight="true" hidden="false" ht="30.9" outlineLevel="0" r="8">
      <c r="B8" s="43" t="n">
        <v>3</v>
      </c>
      <c r="C8" s="43" t="s">
        <v>81</v>
      </c>
      <c r="D8" s="43" t="n">
        <v>6</v>
      </c>
      <c r="E8" s="63" t="s">
        <v>79</v>
      </c>
      <c r="F8" s="43" t="s">
        <v>82</v>
      </c>
      <c r="J8" s="64" t="s">
        <v>76</v>
      </c>
      <c r="K8" s="64" t="n">
        <v>315</v>
      </c>
      <c r="L8" s="64"/>
      <c r="M8" s="58" t="n">
        <f aca="false">IF(((K8*B8)-L8)&lt;0,0,(K8*B8)-L8)</f>
        <v>945</v>
      </c>
      <c r="N8" s="65"/>
      <c r="O8" s="65" t="s">
        <v>24</v>
      </c>
      <c r="P8" s="50"/>
      <c r="S8" s="50"/>
    </row>
    <row collapsed="false" customFormat="false" customHeight="true" hidden="false" ht="30.9" outlineLevel="0" r="9">
      <c r="B9" s="43" t="n">
        <v>6</v>
      </c>
      <c r="C9" s="66" t="s">
        <v>83</v>
      </c>
      <c r="D9" s="43" t="n">
        <v>7</v>
      </c>
      <c r="E9" s="67" t="s">
        <v>79</v>
      </c>
      <c r="F9" s="43" t="s">
        <v>82</v>
      </c>
      <c r="J9" s="64" t="s">
        <v>76</v>
      </c>
      <c r="K9" s="64" t="n">
        <v>315</v>
      </c>
      <c r="L9" s="68" t="n">
        <v>1800</v>
      </c>
      <c r="M9" s="58" t="n">
        <f aca="false">IF(((K9*B9)-L9)&lt;0,0,(K9*B9)-L9)</f>
        <v>90</v>
      </c>
      <c r="N9" s="65"/>
      <c r="O9" s="65" t="s">
        <v>24</v>
      </c>
      <c r="P9" s="50"/>
    </row>
    <row collapsed="false" customFormat="false" customHeight="true" hidden="false" ht="30.9" outlineLevel="0" r="10">
      <c r="B10" s="43" t="n">
        <v>1</v>
      </c>
      <c r="C10" s="69" t="s">
        <v>84</v>
      </c>
      <c r="D10" s="43" t="n">
        <v>8</v>
      </c>
      <c r="E10" s="63" t="s">
        <v>79</v>
      </c>
      <c r="F10" s="43" t="s">
        <v>85</v>
      </c>
      <c r="J10" s="64" t="s">
        <v>76</v>
      </c>
      <c r="K10" s="64" t="n">
        <v>315</v>
      </c>
      <c r="L10" s="62" t="n">
        <v>0</v>
      </c>
      <c r="M10" s="58" t="n">
        <f aca="false">IF(((K10*B10)-L10)&lt;0,0,(K10*B10)-L10)</f>
        <v>315</v>
      </c>
      <c r="N10" s="65"/>
      <c r="O10" s="65"/>
      <c r="P10" s="50"/>
    </row>
    <row collapsed="false" customFormat="false" customHeight="true" hidden="false" ht="30.9" outlineLevel="0" r="11">
      <c r="B11" s="43" t="n">
        <v>1</v>
      </c>
      <c r="C11" s="43" t="s">
        <v>86</v>
      </c>
      <c r="D11" s="43" t="n">
        <v>9</v>
      </c>
      <c r="E11" s="63"/>
      <c r="I11" s="43" t="s">
        <v>87</v>
      </c>
      <c r="J11" s="64" t="s">
        <v>76</v>
      </c>
      <c r="K11" s="64" t="n">
        <v>315</v>
      </c>
      <c r="L11" s="64"/>
      <c r="M11" s="58" t="n">
        <f aca="false">IF(((K11*B11)-L11)&lt;0,0,(K11*B11)-L11)</f>
        <v>315</v>
      </c>
      <c r="N11" s="65"/>
      <c r="O11" s="65" t="s">
        <v>24</v>
      </c>
      <c r="P11" s="50"/>
    </row>
    <row collapsed="false" customFormat="false" customHeight="true" hidden="false" ht="30.9" outlineLevel="0" r="12">
      <c r="B12" s="43" t="n">
        <v>2</v>
      </c>
      <c r="C12" s="43" t="s">
        <v>88</v>
      </c>
      <c r="D12" s="43" t="n">
        <v>10</v>
      </c>
      <c r="E12" s="63"/>
      <c r="I12" s="43" t="s">
        <v>89</v>
      </c>
      <c r="J12" s="64" t="s">
        <v>76</v>
      </c>
      <c r="K12" s="64" t="n">
        <v>315</v>
      </c>
      <c r="L12" s="64"/>
      <c r="M12" s="58" t="n">
        <f aca="false">IF(((K12*B12)-L12)&lt;0,0,(K12*B12)-L12)</f>
        <v>630</v>
      </c>
      <c r="N12" s="65"/>
      <c r="O12" s="65" t="s">
        <v>24</v>
      </c>
      <c r="P12" s="50"/>
    </row>
    <row collapsed="false" customFormat="false" customHeight="true" hidden="false" ht="30.9" outlineLevel="0" r="13">
      <c r="B13" s="43" t="n">
        <v>1</v>
      </c>
      <c r="C13" s="70" t="s">
        <v>90</v>
      </c>
      <c r="D13" s="43" t="n">
        <v>11</v>
      </c>
      <c r="E13" s="63"/>
      <c r="H13" s="43" t="s">
        <v>91</v>
      </c>
      <c r="J13" s="64" t="s">
        <v>76</v>
      </c>
      <c r="K13" s="64" t="n">
        <v>315</v>
      </c>
      <c r="L13" s="71" t="n">
        <v>100</v>
      </c>
      <c r="M13" s="58" t="n">
        <f aca="false">IF(((K13*B13)-L13)&lt;0,0,(K13*B13)-L13)</f>
        <v>215</v>
      </c>
      <c r="N13" s="65"/>
      <c r="O13" s="65" t="s">
        <v>92</v>
      </c>
      <c r="P13" s="50"/>
    </row>
    <row collapsed="false" customFormat="false" customHeight="true" hidden="false" ht="30.9" outlineLevel="0" r="14">
      <c r="B14" s="43" t="n">
        <v>1</v>
      </c>
      <c r="C14" s="70" t="s">
        <v>93</v>
      </c>
      <c r="D14" s="43" t="n">
        <v>12</v>
      </c>
      <c r="E14" s="63"/>
      <c r="H14" s="43" t="s">
        <v>94</v>
      </c>
      <c r="J14" s="64" t="s">
        <v>76</v>
      </c>
      <c r="K14" s="64" t="n">
        <v>315</v>
      </c>
      <c r="L14" s="71" t="n">
        <v>315</v>
      </c>
      <c r="M14" s="58" t="n">
        <f aca="false">IF(((K14*B14)-L14)&lt;0,0,(K14*B14)-L14)</f>
        <v>0</v>
      </c>
      <c r="N14" s="65"/>
      <c r="O14" s="65" t="s">
        <v>92</v>
      </c>
      <c r="P14" s="50"/>
    </row>
    <row collapsed="false" customFormat="false" customHeight="true" hidden="false" ht="30.9" outlineLevel="0" r="15">
      <c r="B15" s="43" t="n">
        <v>18</v>
      </c>
      <c r="C15" s="70" t="s">
        <v>95</v>
      </c>
      <c r="D15" s="43" t="n">
        <v>8</v>
      </c>
      <c r="E15" s="63" t="s">
        <v>96</v>
      </c>
      <c r="F15" s="43" t="s">
        <v>97</v>
      </c>
      <c r="G15" s="43" t="s">
        <v>98</v>
      </c>
      <c r="H15" s="43" t="s">
        <v>99</v>
      </c>
      <c r="J15" s="64" t="s">
        <v>100</v>
      </c>
      <c r="K15" s="64" t="n">
        <v>315</v>
      </c>
      <c r="L15" s="71" t="n">
        <v>4300</v>
      </c>
      <c r="M15" s="58" t="n">
        <f aca="false">IF(((K15*B15)-L15)&lt;0,0,(K15*B15)-L15)</f>
        <v>1370</v>
      </c>
      <c r="N15" s="65"/>
      <c r="O15" s="65" t="s">
        <v>24</v>
      </c>
      <c r="P15" s="50"/>
    </row>
    <row collapsed="false" customFormat="false" customHeight="true" hidden="false" ht="30.9" outlineLevel="0" r="16">
      <c r="B16" s="43" t="n">
        <v>6</v>
      </c>
      <c r="C16" s="69" t="s">
        <v>83</v>
      </c>
      <c r="D16" s="43" t="n">
        <v>9</v>
      </c>
      <c r="E16" s="63" t="s">
        <v>101</v>
      </c>
      <c r="F16" s="43" t="s">
        <v>82</v>
      </c>
      <c r="J16" s="64" t="s">
        <v>100</v>
      </c>
      <c r="K16" s="64" t="n">
        <v>315</v>
      </c>
      <c r="L16" s="64"/>
      <c r="M16" s="58" t="n">
        <f aca="false">IF(((K16*B16)-L16)&lt;0,0,(K16*B16)-L16)</f>
        <v>1890</v>
      </c>
      <c r="N16" s="65"/>
      <c r="O16" s="65" t="s">
        <v>24</v>
      </c>
      <c r="P16" s="50"/>
    </row>
    <row collapsed="false" customFormat="false" customHeight="true" hidden="false" ht="30.9" outlineLevel="0" r="17">
      <c r="B17" s="43" t="n">
        <v>4</v>
      </c>
      <c r="C17" s="70" t="s">
        <v>102</v>
      </c>
      <c r="D17" s="43" t="n">
        <v>10</v>
      </c>
      <c r="E17" s="63" t="s">
        <v>101</v>
      </c>
      <c r="F17" s="43" t="s">
        <v>103</v>
      </c>
      <c r="G17" s="43" t="s">
        <v>104</v>
      </c>
      <c r="H17" s="43" t="s">
        <v>105</v>
      </c>
      <c r="J17" s="64" t="s">
        <v>100</v>
      </c>
      <c r="K17" s="64" t="n">
        <v>315</v>
      </c>
      <c r="L17" s="71" t="n">
        <v>2000</v>
      </c>
      <c r="M17" s="58" t="n">
        <f aca="false">IF(((K17*B17)-L17)&lt;0,0,(K17*B17)-L17)</f>
        <v>0</v>
      </c>
      <c r="N17" s="65"/>
      <c r="O17" s="65"/>
      <c r="P17" s="50"/>
    </row>
    <row collapsed="false" customFormat="false" customHeight="true" hidden="false" ht="30.9" outlineLevel="0" r="18">
      <c r="B18" s="43" t="n">
        <v>2</v>
      </c>
      <c r="C18" s="43" t="s">
        <v>106</v>
      </c>
      <c r="D18" s="43" t="n">
        <v>2</v>
      </c>
      <c r="E18" s="63"/>
      <c r="H18" s="43" t="s">
        <v>107</v>
      </c>
      <c r="J18" s="64" t="s">
        <v>108</v>
      </c>
      <c r="K18" s="64" t="n">
        <v>390</v>
      </c>
      <c r="L18" s="64"/>
      <c r="M18" s="58" t="n">
        <f aca="false">IF(((K18*B18)-L18)&lt;0,0,(K18*B18)-L18)</f>
        <v>780</v>
      </c>
      <c r="N18" s="65"/>
      <c r="O18" s="65" t="s">
        <v>92</v>
      </c>
      <c r="P18" s="50"/>
    </row>
    <row collapsed="false" customFormat="false" customHeight="true" hidden="false" ht="30.9" outlineLevel="0" r="19">
      <c r="B19" s="55" t="n">
        <v>1</v>
      </c>
      <c r="C19" s="55" t="s">
        <v>109</v>
      </c>
      <c r="D19" s="55" t="n">
        <v>6</v>
      </c>
      <c r="E19" s="56" t="s">
        <v>110</v>
      </c>
      <c r="F19" s="55" t="s">
        <v>111</v>
      </c>
      <c r="G19" s="55"/>
      <c r="H19" s="55"/>
      <c r="I19" s="55" t="s">
        <v>112</v>
      </c>
      <c r="J19" s="57" t="s">
        <v>108</v>
      </c>
      <c r="K19" s="57" t="n">
        <v>315</v>
      </c>
      <c r="L19" s="57"/>
      <c r="M19" s="58" t="n">
        <f aca="false">IF(((K19*B19)-L19)&lt;0,0,(K19*B19)-L19)</f>
        <v>315</v>
      </c>
      <c r="N19" s="59" t="s">
        <v>113</v>
      </c>
      <c r="O19" s="59" t="s">
        <v>24</v>
      </c>
      <c r="P19" s="60"/>
    </row>
  </sheetData>
  <autoFilter ref="E5:P71"/>
  <mergeCells count="2">
    <mergeCell ref="B4:J4"/>
    <mergeCell ref="K4:P4"/>
  </mergeCells>
  <printOptions headings="false" gridLines="false" gridLinesSet="true" horizontalCentered="false" verticalCentered="false"/>
  <pageMargins left="0.196527777777778" right="0.196527777777778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86" useFirstPageNumber="false" usePrinterDefaults="false" verticalDpi="300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OpenOffice.org/3.2$Unix OpenOffice.org_project/320m12$Build-9483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Printed>2010-12-17T08:21:09.00Z</cp:lastPrinted>
  <cp:revision>0</cp:revision>
</cp:coreProperties>
</file>