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75" yWindow="-75" windowWidth="19320" windowHeight="13065" activeTab="4"/>
  </bookViews>
  <sheets>
    <sheet name="Drawings" sheetId="1" r:id="rId1"/>
    <sheet name="Commercial" sheetId="4" r:id="rId2"/>
    <sheet name="Orders" sheetId="5" r:id="rId3"/>
    <sheet name="Protvino" sheetId="8" r:id="rId4"/>
    <sheet name="Custom List" sheetId="9" r:id="rId5"/>
  </sheets>
  <definedNames>
    <definedName name="_xlnm._FilterDatabase" localSheetId="1" hidden="1">Commercial!$E$5:$P$73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8" i="1"/>
  <c r="H8"/>
  <c r="F8"/>
  <c r="D3" i="8"/>
  <c r="M9" i="4"/>
  <c r="M15"/>
  <c r="M16"/>
  <c r="M7"/>
  <c r="M8"/>
  <c r="M10"/>
  <c r="M11"/>
  <c r="M12"/>
  <c r="M13"/>
  <c r="M14"/>
  <c r="M17"/>
  <c r="M18"/>
  <c r="M19"/>
  <c r="M20"/>
  <c r="M21"/>
  <c r="M6"/>
  <c r="H11" i="1"/>
  <c r="H23" s="1"/>
  <c r="I11"/>
  <c r="I23" s="1"/>
  <c r="H20"/>
  <c r="I21"/>
  <c r="H22"/>
  <c r="I19"/>
  <c r="I18"/>
  <c r="H18"/>
  <c r="H13"/>
  <c r="I15"/>
  <c r="I16"/>
  <c r="I12"/>
  <c r="H9"/>
  <c r="I9"/>
  <c r="H10"/>
  <c r="I10"/>
  <c r="I7"/>
  <c r="H7"/>
  <c r="K6"/>
  <c r="F10"/>
  <c r="F23"/>
  <c r="F22"/>
  <c r="F21"/>
  <c r="F20"/>
  <c r="F19"/>
  <c r="F18"/>
  <c r="F17"/>
  <c r="F16"/>
  <c r="F15"/>
  <c r="F14"/>
  <c r="F13"/>
  <c r="F12"/>
  <c r="F11"/>
  <c r="F9"/>
  <c r="F7"/>
  <c r="F6"/>
  <c r="K7" l="1"/>
  <c r="K8"/>
  <c r="K10"/>
  <c r="H17"/>
  <c r="K9"/>
  <c r="H14"/>
  <c r="K18"/>
  <c r="K23"/>
  <c r="K11"/>
  <c r="H12"/>
  <c r="K12" s="1"/>
  <c r="I17"/>
  <c r="H16"/>
  <c r="K16" s="1"/>
  <c r="H15"/>
  <c r="K15" s="1"/>
  <c r="I14"/>
  <c r="K14" s="1"/>
  <c r="I13"/>
  <c r="K13" s="1"/>
  <c r="H19"/>
  <c r="K19" s="1"/>
  <c r="I22"/>
  <c r="K22" s="1"/>
  <c r="H21"/>
  <c r="K21" s="1"/>
  <c r="I20"/>
  <c r="K20" s="1"/>
  <c r="K17" l="1"/>
</calcChain>
</file>

<file path=xl/comments1.xml><?xml version="1.0" encoding="utf-8"?>
<comments xmlns="http://schemas.openxmlformats.org/spreadsheetml/2006/main">
  <authors>
    <author>jherranz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drawing belongs</t>
        </r>
      </text>
    </comment>
    <comment ref="I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spare chambers to build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units to produce = Q. Ass. x (Qty + Spare)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order the material, i.e: CERN, external supplier…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manufacture the product i.e: CERN, supplier name… </t>
        </r>
      </text>
    </comment>
    <comment ref="N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assembly (welding, bolted or other) the parts i.e: CERN, external supplier…</t>
        </r>
      </text>
    </comment>
  </commentList>
</comments>
</file>

<file path=xl/comments2.xml><?xml version="1.0" encoding="utf-8"?>
<comments xmlns="http://schemas.openxmlformats.org/spreadsheetml/2006/main">
  <authors>
    <author>jherranz</author>
    <author>Viatcheslav Grishin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part belongs</t>
        </r>
      </text>
    </comment>
    <comment ref="D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possition in the assembly drawing for this part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assembies to product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Total number of parts to order</t>
        </r>
      </text>
    </comment>
    <comment ref="L9" authorId="1">
      <text>
        <r>
          <rPr>
            <b/>
            <sz val="9"/>
            <color indexed="81"/>
            <rFont val="Calibri"/>
            <family val="2"/>
          </rPr>
          <t>Viatcheslav Grishin:no vaccuum part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10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we have M3x4</t>
        </r>
      </text>
    </comment>
    <comment ref="L18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it's vaccuum part</t>
        </r>
      </text>
    </comment>
  </commentList>
</comments>
</file>

<file path=xl/sharedStrings.xml><?xml version="1.0" encoding="utf-8"?>
<sst xmlns="http://schemas.openxmlformats.org/spreadsheetml/2006/main" count="432" uniqueCount="272">
  <si>
    <t>need manufacturing: cutting, annealing, UHV cleaning and packing</t>
  </si>
  <si>
    <t>need manufacturing: cutting</t>
  </si>
  <si>
    <t>Order by</t>
  </si>
  <si>
    <t>EBG SOX 20-10MOhm/15kV</t>
  </si>
  <si>
    <t>Manufacture according to drawing LHCBLM__0055</t>
  </si>
  <si>
    <t>09.41.25.160.9</t>
  </si>
  <si>
    <t>09.46.11.360.4</t>
  </si>
  <si>
    <t>1.4310</t>
  </si>
  <si>
    <t>L=60.5</t>
  </si>
  <si>
    <t>Pro. Qty.</t>
  </si>
  <si>
    <t>LHCBLM__0084</t>
  </si>
  <si>
    <t>LHCBLM__0085</t>
  </si>
  <si>
    <t>LHCBLM__0086</t>
  </si>
  <si>
    <t>LHCBLM__0087</t>
  </si>
  <si>
    <t>LHCBLM__0088</t>
  </si>
  <si>
    <t>LHCBLM__0004</t>
  </si>
  <si>
    <t>LHCBLM__0007</t>
  </si>
  <si>
    <t>LHCBLM__0081</t>
  </si>
  <si>
    <t>LHCBLM__0082</t>
  </si>
  <si>
    <t>LHCBLM__0052</t>
  </si>
  <si>
    <t>LHCBLM__0040</t>
  </si>
  <si>
    <t>LHCBLM__0038</t>
  </si>
  <si>
    <t>LHCBLM__0035</t>
  </si>
  <si>
    <t>LHCBLM__0083</t>
  </si>
  <si>
    <t>Qty.</t>
  </si>
  <si>
    <t>A</t>
  </si>
  <si>
    <t>B</t>
  </si>
  <si>
    <t>D</t>
  </si>
  <si>
    <t>C</t>
  </si>
  <si>
    <t>Total</t>
  </si>
  <si>
    <t>ELECTRICAL CONNECTORS - LIC ASSEMBLY</t>
  </si>
  <si>
    <t>Remark</t>
  </si>
  <si>
    <t>Spare</t>
  </si>
  <si>
    <t>Material</t>
  </si>
  <si>
    <t>Manuf.</t>
  </si>
  <si>
    <t>Assembly</t>
  </si>
  <si>
    <t>See</t>
  </si>
  <si>
    <t>Vers.</t>
  </si>
  <si>
    <t>on work</t>
  </si>
  <si>
    <t>ELECTRICAL CONNECTION - EXTERNAL PLATE</t>
  </si>
  <si>
    <t>1st</t>
  </si>
  <si>
    <t>ELECTRICAL CONNECTION - EXTERNAL TUBE</t>
  </si>
  <si>
    <t>LIC ALUMINIUM ELECTRODES - COVER ASSEMBLY</t>
  </si>
  <si>
    <t>MULTIPLE ELECTRODE BLM - ELECTRODE</t>
  </si>
  <si>
    <t>MULTIPLE ELECTRODE BLM - ELECTRODE SPACERS</t>
  </si>
  <si>
    <t>LIC ELECTRODES - BOTTOM COVER</t>
  </si>
  <si>
    <t>SEM-TITANIUM ELECTRODES - ELECTRICAL CONNECTION</t>
  </si>
  <si>
    <t>MULTIPLE ELECTRODE BLM - EXTERNAL TUBE</t>
  </si>
  <si>
    <t>LIC ELECTRODES - COVER</t>
  </si>
  <si>
    <t>WELDED SPACER -</t>
  </si>
  <si>
    <t>MANCHON ISOLANT -</t>
  </si>
  <si>
    <t>ELECTRICAL SHIELDING - FOR FEEDTHROUGH</t>
  </si>
  <si>
    <t>HOLDER ON COVER -</t>
  </si>
  <si>
    <t>TYPE 1</t>
  </si>
  <si>
    <t>TYPE E</t>
  </si>
  <si>
    <t>TYPE A</t>
  </si>
  <si>
    <t>TYPE D</t>
  </si>
  <si>
    <t>Production issues</t>
  </si>
  <si>
    <t>Drawing information</t>
  </si>
  <si>
    <t>Q. Ass.</t>
  </si>
  <si>
    <t>Drawing number</t>
  </si>
  <si>
    <t>Remarks</t>
  </si>
  <si>
    <t>Round tube dia. 7/4</t>
  </si>
  <si>
    <t>Descrition</t>
  </si>
  <si>
    <t>Dimension</t>
  </si>
  <si>
    <t>Ref. CERN</t>
  </si>
  <si>
    <t>Status</t>
  </si>
  <si>
    <t>M4</t>
  </si>
  <si>
    <t>AW6082</t>
  </si>
  <si>
    <t>LHBLM__0087</t>
  </si>
  <si>
    <t>Threaded rod M4x85</t>
  </si>
  <si>
    <t>SS A2</t>
  </si>
  <si>
    <t>M4x85</t>
  </si>
  <si>
    <t>Washer M4</t>
  </si>
  <si>
    <t>Nut M4</t>
  </si>
  <si>
    <t>Hex. Hd point screw M3x5</t>
  </si>
  <si>
    <t>M3x5</t>
  </si>
  <si>
    <t>Signal connector</t>
  </si>
  <si>
    <t>H.V. connector</t>
  </si>
  <si>
    <t>Capacitor</t>
  </si>
  <si>
    <t>WIMA MKP 10-0.47microF/2000V</t>
  </si>
  <si>
    <t>Resistor</t>
  </si>
  <si>
    <t>Washer dia. 8/4.2 thk 0.2</t>
  </si>
  <si>
    <t>BN838</t>
  </si>
  <si>
    <t>Bossard BN838</t>
  </si>
  <si>
    <t>LHBLM__0084</t>
  </si>
  <si>
    <t>SS A4</t>
  </si>
  <si>
    <t>BN618</t>
  </si>
  <si>
    <t>Bossard BN618</t>
  </si>
  <si>
    <t>Hdless screw M3x3</t>
  </si>
  <si>
    <t>M3x3</t>
  </si>
  <si>
    <t>8/4.2 thk 0.2</t>
  </si>
  <si>
    <t>FEEDTHROUGH</t>
  </si>
  <si>
    <t>CERAMASEAL 3887-12-W</t>
  </si>
  <si>
    <t>LHBLM__0086</t>
  </si>
  <si>
    <t>Round tube dia. 10 x 8 mm</t>
  </si>
  <si>
    <t>L=120 mm</t>
  </si>
  <si>
    <t>39.71.20.008.8</t>
  </si>
  <si>
    <t>COPPER</t>
  </si>
  <si>
    <t>Commercial part information</t>
  </si>
  <si>
    <t>Ass. Qty.</t>
  </si>
  <si>
    <t>Ordering information</t>
  </si>
  <si>
    <t>Norm.</t>
  </si>
  <si>
    <t>T. Qty.</t>
  </si>
  <si>
    <t>Pos.</t>
  </si>
  <si>
    <t>Protvino</t>
  </si>
  <si>
    <t>LHCBLM__0056</t>
  </si>
  <si>
    <t>SCREEN FOR SEM COVER -</t>
  </si>
  <si>
    <t>JMM</t>
  </si>
  <si>
    <t>09.46.11.520.6</t>
  </si>
  <si>
    <t>04.76.26.448.1</t>
  </si>
  <si>
    <t xml:space="preserve">TERM.CAB.S.SINGLE </t>
  </si>
  <si>
    <t>D 4,2X23,5mm</t>
  </si>
  <si>
    <t xml:space="preserve">BRASS SOLDER.CAB.T. </t>
  </si>
  <si>
    <t>BNC 50 OHM</t>
  </si>
  <si>
    <t>LIC ASSEMBLY - ALUMINIUM ELECTRODES</t>
  </si>
  <si>
    <t>CERN</t>
  </si>
  <si>
    <t>External</t>
  </si>
  <si>
    <t>drawing to upgrade</t>
  </si>
  <si>
    <t>SG</t>
  </si>
  <si>
    <t>LIC Production - Commercial part list</t>
  </si>
  <si>
    <t>LIC Production - Drawing list</t>
  </si>
  <si>
    <t>JOB</t>
  </si>
  <si>
    <t>(J3000786) LIC SHEET METAL WORKING</t>
  </si>
  <si>
    <t>Laurence FOL</t>
  </si>
  <si>
    <t>27.01.2011</t>
  </si>
  <si>
    <t>(J3000785) ELECTRICAL CONNECTION LIC</t>
  </si>
  <si>
    <t>(J3000674) COVERS FOR LIC PROJECT</t>
  </si>
  <si>
    <t>17.01.2011</t>
  </si>
  <si>
    <t>(J3000664) PLATES AND ITEMS LIC PROJECT</t>
  </si>
  <si>
    <t>14.01.2011</t>
  </si>
  <si>
    <t>(J3000667) ELECTRODES SPACERS LIC</t>
  </si>
  <si>
    <t>(J1503021) MANCHONS ISOLANTS</t>
  </si>
  <si>
    <t>15.10.2010</t>
  </si>
  <si>
    <t>(J3000016) LIC (little ionisation chamber)</t>
  </si>
  <si>
    <t>Christiane PERQUIN</t>
  </si>
  <si>
    <t>29.09.2010</t>
  </si>
  <si>
    <t>Number</t>
  </si>
  <si>
    <t>Type</t>
  </si>
  <si>
    <t>Short Description</t>
  </si>
  <si>
    <t>Creator</t>
  </si>
  <si>
    <t>Created</t>
  </si>
  <si>
    <t>MAG</t>
  </si>
  <si>
    <t>(QUAL4551869) BLM-LIC assembly</t>
  </si>
  <si>
    <t>Viatcheslav GRISHIN</t>
  </si>
  <si>
    <t>(QUAL4550356) BLM-LIC assembly</t>
  </si>
  <si>
    <t>13.01.2011</t>
  </si>
  <si>
    <t>(BAAN4551043) LIC ITEMS</t>
  </si>
  <si>
    <t>Jean-Marc MALZACKER</t>
  </si>
  <si>
    <t>(BAAN4550566) LIC ITEMS</t>
  </si>
  <si>
    <t>(BAAN4550300) BLM-LIC assembly</t>
  </si>
  <si>
    <t>(BAAN4549148) "TIG" welding and packing bags</t>
  </si>
  <si>
    <t>12.01.2011</t>
  </si>
  <si>
    <t>(BAAN4548629) Insert Olifes</t>
  </si>
  <si>
    <t>11.01.2011</t>
  </si>
  <si>
    <t>#</t>
  </si>
  <si>
    <t>Price(CHF)</t>
  </si>
  <si>
    <t>EDH Number of request</t>
  </si>
  <si>
    <t>Detergent NGL 17.40SP ALU III</t>
  </si>
  <si>
    <t>40 kg (2x20)</t>
  </si>
  <si>
    <t>Insert Front Olifes</t>
  </si>
  <si>
    <t>Insert Rear Olifes</t>
  </si>
  <si>
    <t>Kapton tape</t>
  </si>
  <si>
    <t>4550300/5</t>
  </si>
  <si>
    <t>W electrode (WY-20)</t>
  </si>
  <si>
    <t>Filler wire(filament)</t>
  </si>
  <si>
    <t>Sachet polyeth 220x310</t>
  </si>
  <si>
    <t>DAI</t>
  </si>
  <si>
    <t>BLM-LIC cleaning_Detergent</t>
  </si>
  <si>
    <t>4553303</t>
  </si>
  <si>
    <t xml:space="preserve">BLM-LIC feed throughs </t>
  </si>
  <si>
    <t>LHCBLM__0037/2</t>
  </si>
  <si>
    <t>LHCBLM__0037/1</t>
  </si>
  <si>
    <t>LIC SHEET METAL WORKING. Fabrication de : - 315 "Screen for SEM Cover" en inox 304L -&gt; LHCBLM__0056.4 - 315 "External plate pos.2" en inox 304L -&gt; LHCBLM__0037.3.C - 315 "Holder on cover" en inox 304L -&gt; LHCBLM__0085.4</t>
  </si>
  <si>
    <t>ELECTRICAL CONNECTION LIC. Fabrication de 630 "Electrical connection" en inox 316L suivant plan LHC BLM__0052.3</t>
  </si>
  <si>
    <t>COVERS FOR LIC PROJECT. Fabrication de 315 "LIC electrodes cover" en inox 316L suivant plan LHCBLM__0082.3</t>
  </si>
  <si>
    <t>PLATES AND ITEMS LIC PROJECT. Manufacture of : - 315 "bottom cover" -&gt; LHCBLM__0081.4 - 315 "external plate" -&gt; LHCBLM__0037.3 (pos. 1) - 630 "electrical shielding for feedthrough -&gt; LHCBLM__0083.4</t>
  </si>
  <si>
    <t>ELECTRODES SPACERS LIC. Fabrication de : - 1890 "Multiple electrode BLM, electrode spacers" en inox 316L suivant plan LHCBLM__0007.4.D</t>
  </si>
  <si>
    <t>Description</t>
  </si>
  <si>
    <t>MANCHONS ISOLANTS. Fabrication avec matiere de 1500 manchons isolants suivant plan 85657 QB AA</t>
  </si>
  <si>
    <t>LIC (little ionisation chamber). Modifications des plans du SEM (beam lost monitor)pour fabrication du LIC (little ionisation chamber).</t>
  </si>
  <si>
    <t>TUBE INOX 316L D.18 X 15 RE</t>
  </si>
  <si>
    <t>DISQUES INOX 316 L, TUBE INOX 316L D. 6 X 4 RE, ROUND TU. 304L WELD. 88,9x2,0, ROUND TU. 304L WELD. 88,9x2,0</t>
  </si>
  <si>
    <t>315-CABLE PLUG /CENTR BNC 50 OHM, 630-CEN.CHASS.PLUG POLYPE.SHV 5kV, 4-TERM.CAB.S.SINGLE D 4,2X23,5mm ( 4 SA = 400 PC ), 16-BRASS SOLDER.CAB.T. BNC 50 OHM ( 16 SA = 320 PC ), 2-RUB.KAPTON AUTOCOL. 0,07X25mm</t>
  </si>
  <si>
    <t>20-ELECT.TUNGS. SOUD.TIG D 3,20, 1-Ø1, 6mm TIG WELD. ROD FOR STAINL.ST ( 1 PQ = 5 KG ), 5-SACHET POLYETHYLENE 220X310 MM ( 5 PQ = 500 PC )</t>
  </si>
  <si>
    <t>300-FERRULE UNION/FRONT FE. SS 10, 300-FERRULE UNION/FRONT FE. SS 10</t>
  </si>
  <si>
    <t>200-(Flat washers, without chamfer, for screws with cylindrical head), 100-(Hexagon socket set screws, with cone point), 100-(Hexagon nuts ~0,8d)</t>
  </si>
  <si>
    <t>100-(Hexagon socket set screws, with cone point), 53-(Disc springs, works standard)</t>
  </si>
  <si>
    <t xml:space="preserve">40-NGL detergent are used for cleaning of the Beam Loss Monitor-LIC
</t>
  </si>
  <si>
    <t>750-feed throughs</t>
  </si>
  <si>
    <t>LIC Production - orders list</t>
  </si>
  <si>
    <t>Orders</t>
  </si>
  <si>
    <t>none</t>
  </si>
  <si>
    <t>Manufact</t>
  </si>
  <si>
    <t>All</t>
  </si>
  <si>
    <t>№</t>
  </si>
  <si>
    <t>Quantity</t>
  </si>
  <si>
    <t>Pcs</t>
  </si>
  <si>
    <t>Price</t>
  </si>
  <si>
    <t>CHF</t>
  </si>
  <si>
    <t>Cover upper, stainless steel 316L, Ø=87mm,thickness=5mm</t>
  </si>
  <si>
    <t>Feedthrough, length(L)=195mm, “Ceramtec”</t>
  </si>
  <si>
    <t>Manchon isolant, stainless steel and metalceramique, diameter (Ø)=10mm, L=58,5mm</t>
  </si>
  <si>
    <t>Shielding for feedthrough, stainless steel 316L, length=32mm, outside Ø=18mm, inside Ø=15mm</t>
  </si>
  <si>
    <t xml:space="preserve">Round tube copper, length =120mm, outside Ø=10mm,  </t>
  </si>
  <si>
    <t>inside Ø=8мм</t>
  </si>
  <si>
    <t>Holder, stainless steel 304L, L=36mm, width=21mm, thinkness (T)=0,5mm</t>
  </si>
  <si>
    <t xml:space="preserve">Electrode spacer, stainless steel 316L, L=6,25mm,  </t>
  </si>
  <si>
    <t>outside Ø=6mm, inside Ø=5mm</t>
  </si>
  <si>
    <t>Cover bottom, stainless steel  316L, Ø=87mm, T=5mm</t>
  </si>
  <si>
    <t xml:space="preserve">Electrical connection, stainless steel 316L, outside Ø=8mm, </t>
  </si>
  <si>
    <t xml:space="preserve"> inside Ø=2mm, L=45mm</t>
  </si>
  <si>
    <t>External tube of vacuum box, stainless steel, 316L, L=66mm, Ø=89mm, wall thinkness = 2mm</t>
  </si>
  <si>
    <t>Washer, stainless steel,  Ø=8,0/4,2 mm, T=2mm</t>
  </si>
  <si>
    <t>Hexagonal nut, stainless steel, М4</t>
  </si>
  <si>
    <t>Electrical connection external plate, stainless steel  304L, Ø=84mm, T= 5мм</t>
  </si>
  <si>
    <t xml:space="preserve">Round tube  aluminium, L=63,5mm, outside Ø=7mm, </t>
  </si>
  <si>
    <t>inside Ø =  4mm</t>
  </si>
  <si>
    <t>Thread rod М4, stainless steel  304L, L=85mm</t>
  </si>
  <si>
    <t>Washer stainless steel  М4,</t>
  </si>
  <si>
    <r>
      <t xml:space="preserve"> outside Ø=9mm, inside </t>
    </r>
    <r>
      <rPr>
        <i/>
        <sz val="10"/>
        <color theme="1"/>
        <rFont val="Arial"/>
        <family val="2"/>
      </rPr>
      <t>Ø</t>
    </r>
    <r>
      <rPr>
        <sz val="10"/>
        <color theme="1"/>
        <rFont val="Arial"/>
        <family val="2"/>
      </rPr>
      <t xml:space="preserve">=4.2mm, T=1.5mm      </t>
    </r>
  </si>
  <si>
    <t>Head hexagonal point, stainless steel,  М3×5</t>
  </si>
  <si>
    <t>Signal connector, type R141 605 000W</t>
  </si>
  <si>
    <t xml:space="preserve">HV connector, type  22SHV50-0-6/133NE                             </t>
  </si>
  <si>
    <t>Capacitor, type  WIMA MKP 10-0,47mF/2kV</t>
  </si>
  <si>
    <t>Electrical shielding for signal wire, stainless steel  304L,</t>
  </si>
  <si>
    <t>70 mm х26 mm х24 mm</t>
  </si>
  <si>
    <t xml:space="preserve">Аlkali detergent, type NGL 17.40    </t>
  </si>
  <si>
    <t xml:space="preserve">Insert Front Olife, type 370.4,  stainless steel,  </t>
  </si>
  <si>
    <t xml:space="preserve">outside Ø=16mm, inside Ø=12mm, T=3mm </t>
  </si>
  <si>
    <t xml:space="preserve">insert Rear Olife, type  570.4, stainless steel,  </t>
  </si>
  <si>
    <t xml:space="preserve"> outside Ø=16mm, inside Ø=12mm, T =3mm   </t>
  </si>
  <si>
    <t xml:space="preserve">Tungsten electrode, type  WY-20, Ø=3mm,L=175mm         </t>
  </si>
  <si>
    <t xml:space="preserve">Welding rod, Ø=1.6mm, L=1m      </t>
  </si>
  <si>
    <t>5 (kg)</t>
  </si>
  <si>
    <t xml:space="preserve">Transportation trolley for byke, Ø of wheel =62sм </t>
  </si>
  <si>
    <t>External tube for electrical  box, stainless steel, 304L, L=105mm, Ø=89mm, wall thinkness = 2mm</t>
  </si>
  <si>
    <t xml:space="preserve">Polyethylene bag for packing </t>
  </si>
  <si>
    <t xml:space="preserve">                                                                             Total :  41285.37 Swiss Francs</t>
  </si>
  <si>
    <t>#14</t>
  </si>
  <si>
    <t>#15</t>
  </si>
  <si>
    <t>JJM</t>
  </si>
  <si>
    <t>#16</t>
  </si>
  <si>
    <t>B 1011499</t>
  </si>
  <si>
    <t>4551869 (200) + 457320 (800)</t>
  </si>
  <si>
    <t>Vacuum</t>
  </si>
  <si>
    <t>No Vacuum</t>
  </si>
  <si>
    <t>OK(not need)</t>
  </si>
  <si>
    <t>#12</t>
  </si>
  <si>
    <t>B 1241648</t>
  </si>
  <si>
    <t>4551869(100) + 4573520(1900)</t>
  </si>
  <si>
    <t>#17</t>
  </si>
  <si>
    <t>B 1236679</t>
  </si>
  <si>
    <t xml:space="preserve">4551869(100) + 4573520(300) </t>
  </si>
  <si>
    <t>M.S.Suarez - ordered</t>
  </si>
  <si>
    <t>Claudine</t>
  </si>
  <si>
    <t>#20</t>
  </si>
  <si>
    <t>B 3062667</t>
  </si>
  <si>
    <t>4550356(53)+ 4573528(1400)</t>
  </si>
  <si>
    <t>#11</t>
  </si>
  <si>
    <t>B 1748483</t>
  </si>
  <si>
    <t>4550356(100) + 4573528(1300)</t>
  </si>
  <si>
    <t>#Custom_List</t>
  </si>
  <si>
    <t>Ordered</t>
  </si>
  <si>
    <t>#18</t>
  </si>
  <si>
    <t>#19</t>
  </si>
  <si>
    <t>#5</t>
  </si>
  <si>
    <t>#2</t>
  </si>
  <si>
    <t>Received</t>
  </si>
  <si>
    <t>Bossard #</t>
  </si>
  <si>
    <t>Material Request #(pcs)</t>
  </si>
  <si>
    <t>1000 to Protvino(01.03.2010)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</si>
</sst>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indexed="12"/>
      <name val="Arial"/>
    </font>
    <font>
      <sz val="10"/>
      <name val="Arial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indexed="12"/>
      <name val="Calibri"/>
      <family val="2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8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8"/>
      <color rgb="FFFF0000"/>
      <name val="Calibri"/>
      <family val="2"/>
    </font>
    <font>
      <sz val="12"/>
      <name val="Times New Roman"/>
      <family val="1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rgb="FF66FF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203">
    <xf numFmtId="0" fontId="0" fillId="0" borderId="0" xfId="0"/>
    <xf numFmtId="0" fontId="7" fillId="0" borderId="0" xfId="0" applyFont="1" applyBorder="1" applyAlignment="1">
      <alignment vertical="top"/>
    </xf>
    <xf numFmtId="0" fontId="8" fillId="0" borderId="0" xfId="1" applyFont="1" applyBorder="1" applyAlignment="1" applyProtection="1">
      <alignment vertical="top"/>
    </xf>
    <xf numFmtId="0" fontId="7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8" fillId="0" borderId="5" xfId="1" applyFont="1" applyBorder="1" applyAlignment="1" applyProtection="1">
      <alignment vertical="top"/>
    </xf>
    <xf numFmtId="0" fontId="7" fillId="0" borderId="5" xfId="0" applyFont="1" applyBorder="1" applyAlignment="1">
      <alignment vertical="top" wrapText="1"/>
    </xf>
    <xf numFmtId="0" fontId="9" fillId="0" borderId="0" xfId="2" applyFont="1" applyBorder="1" applyAlignment="1">
      <alignment vertical="top"/>
    </xf>
    <xf numFmtId="0" fontId="9" fillId="0" borderId="0" xfId="2" applyFont="1" applyAlignment="1">
      <alignment vertical="top"/>
    </xf>
    <xf numFmtId="0" fontId="10" fillId="0" borderId="0" xfId="3" applyFont="1" applyAlignment="1" applyProtection="1">
      <alignment vertical="top"/>
    </xf>
    <xf numFmtId="0" fontId="11" fillId="0" borderId="4" xfId="2" applyFont="1" applyBorder="1" applyAlignment="1">
      <alignment vertical="top"/>
    </xf>
    <xf numFmtId="0" fontId="11" fillId="0" borderId="5" xfId="2" applyFont="1" applyBorder="1" applyAlignment="1">
      <alignment vertical="top"/>
    </xf>
    <xf numFmtId="0" fontId="11" fillId="0" borderId="6" xfId="2" applyFont="1" applyBorder="1" applyAlignment="1">
      <alignment vertical="top"/>
    </xf>
    <xf numFmtId="0" fontId="11" fillId="0" borderId="0" xfId="2" applyFont="1" applyAlignment="1">
      <alignment vertical="top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 wrapText="1"/>
    </xf>
    <xf numFmtId="0" fontId="11" fillId="4" borderId="0" xfId="2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2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7" fillId="0" borderId="5" xfId="2" applyFont="1" applyBorder="1" applyAlignment="1">
      <alignment vertical="top"/>
    </xf>
    <xf numFmtId="0" fontId="9" fillId="3" borderId="1" xfId="2" applyFont="1" applyFill="1" applyBorder="1" applyAlignment="1">
      <alignment vertical="top"/>
    </xf>
    <xf numFmtId="0" fontId="9" fillId="3" borderId="2" xfId="2" applyFont="1" applyFill="1" applyBorder="1" applyAlignment="1">
      <alignment vertical="top"/>
    </xf>
    <xf numFmtId="49" fontId="9" fillId="3" borderId="2" xfId="2" applyNumberFormat="1" applyFont="1" applyFill="1" applyBorder="1" applyAlignment="1">
      <alignment vertical="top"/>
    </xf>
    <xf numFmtId="0" fontId="9" fillId="3" borderId="3" xfId="2" applyFont="1" applyFill="1" applyBorder="1" applyAlignment="1">
      <alignment vertical="top"/>
    </xf>
    <xf numFmtId="49" fontId="9" fillId="0" borderId="0" xfId="2" applyNumberFormat="1" applyFont="1" applyBorder="1" applyAlignment="1">
      <alignment vertical="top"/>
    </xf>
    <xf numFmtId="0" fontId="9" fillId="0" borderId="8" xfId="2" applyFont="1" applyFill="1" applyBorder="1" applyAlignment="1">
      <alignment vertical="top"/>
    </xf>
    <xf numFmtId="0" fontId="13" fillId="0" borderId="0" xfId="2" applyFont="1" applyBorder="1" applyAlignment="1">
      <alignment vertical="top"/>
    </xf>
    <xf numFmtId="0" fontId="9" fillId="3" borderId="4" xfId="2" applyFont="1" applyFill="1" applyBorder="1" applyAlignment="1">
      <alignment vertical="top"/>
    </xf>
    <xf numFmtId="0" fontId="9" fillId="3" borderId="5" xfId="2" applyFont="1" applyFill="1" applyBorder="1" applyAlignment="1">
      <alignment vertical="top"/>
    </xf>
    <xf numFmtId="49" fontId="9" fillId="3" borderId="5" xfId="2" applyNumberFormat="1" applyFont="1" applyFill="1" applyBorder="1" applyAlignment="1">
      <alignment vertical="top"/>
    </xf>
    <xf numFmtId="0" fontId="9" fillId="3" borderId="6" xfId="2" applyFont="1" applyFill="1" applyBorder="1" applyAlignment="1">
      <alignment vertical="top"/>
    </xf>
    <xf numFmtId="0" fontId="9" fillId="3" borderId="2" xfId="2" applyFont="1" applyFill="1" applyBorder="1" applyAlignment="1">
      <alignment vertical="top" wrapText="1"/>
    </xf>
    <xf numFmtId="0" fontId="16" fillId="3" borderId="3" xfId="3" applyFont="1" applyFill="1" applyBorder="1" applyAlignment="1" applyProtection="1">
      <alignment vertical="top"/>
    </xf>
    <xf numFmtId="0" fontId="9" fillId="0" borderId="7" xfId="2" applyFont="1" applyFill="1" applyBorder="1" applyAlignment="1">
      <alignment vertical="top"/>
    </xf>
    <xf numFmtId="0" fontId="16" fillId="0" borderId="8" xfId="3" applyFont="1" applyBorder="1" applyAlignment="1" applyProtection="1">
      <alignment vertical="top"/>
    </xf>
    <xf numFmtId="0" fontId="9" fillId="3" borderId="5" xfId="2" applyFont="1" applyFill="1" applyBorder="1" applyAlignment="1">
      <alignment vertical="top" wrapText="1"/>
    </xf>
    <xf numFmtId="0" fontId="16" fillId="3" borderId="6" xfId="3" applyFont="1" applyFill="1" applyBorder="1" applyAlignment="1" applyProtection="1">
      <alignment vertical="top"/>
    </xf>
    <xf numFmtId="49" fontId="7" fillId="0" borderId="5" xfId="0" applyNumberFormat="1" applyFont="1" applyBorder="1" applyAlignment="1">
      <alignment vertical="top"/>
    </xf>
    <xf numFmtId="49" fontId="7" fillId="0" borderId="0" xfId="0" applyNumberFormat="1" applyFont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8" fillId="0" borderId="8" xfId="1" applyNumberFormat="1" applyFont="1" applyBorder="1" applyAlignment="1" applyProtection="1">
      <alignment vertical="top"/>
    </xf>
    <xf numFmtId="49" fontId="7" fillId="0" borderId="0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0" fillId="0" borderId="0" xfId="4"/>
    <xf numFmtId="0" fontId="20" fillId="0" borderId="0" xfId="4" applyAlignment="1">
      <alignment horizontal="center"/>
    </xf>
    <xf numFmtId="0" fontId="20" fillId="0" borderId="9" xfId="4" applyFont="1" applyBorder="1" applyAlignment="1">
      <alignment horizontal="center"/>
    </xf>
    <xf numFmtId="0" fontId="19" fillId="5" borderId="9" xfId="4" applyFont="1" applyFill="1" applyBorder="1" applyAlignment="1">
      <alignment horizontal="center"/>
    </xf>
    <xf numFmtId="1" fontId="20" fillId="0" borderId="9" xfId="4" applyNumberFormat="1" applyBorder="1" applyAlignment="1">
      <alignment horizontal="center"/>
    </xf>
    <xf numFmtId="1" fontId="19" fillId="0" borderId="9" xfId="4" applyNumberFormat="1" applyFont="1" applyBorder="1" applyAlignment="1">
      <alignment horizontal="center"/>
    </xf>
    <xf numFmtId="0" fontId="18" fillId="0" borderId="9" xfId="4" applyFont="1" applyBorder="1" applyAlignment="1">
      <alignment horizontal="center" vertical="top"/>
    </xf>
    <xf numFmtId="0" fontId="7" fillId="0" borderId="0" xfId="0" applyFont="1"/>
    <xf numFmtId="0" fontId="7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NumberFormat="1" applyFont="1" applyAlignment="1">
      <alignment vertical="top"/>
    </xf>
    <xf numFmtId="0" fontId="10" fillId="0" borderId="0" xfId="1" applyFont="1" applyBorder="1" applyAlignment="1" applyProtection="1">
      <alignment vertical="top"/>
    </xf>
    <xf numFmtId="0" fontId="6" fillId="0" borderId="10" xfId="0" applyFont="1" applyBorder="1"/>
    <xf numFmtId="0" fontId="10" fillId="0" borderId="11" xfId="1" applyNumberFormat="1" applyFont="1" applyBorder="1" applyAlignment="1" applyProtection="1">
      <alignment vertical="top"/>
    </xf>
    <xf numFmtId="0" fontId="7" fillId="0" borderId="11" xfId="0" applyNumberFormat="1" applyFont="1" applyBorder="1" applyAlignment="1">
      <alignment vertical="top"/>
    </xf>
    <xf numFmtId="0" fontId="21" fillId="0" borderId="11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 wrapText="1"/>
    </xf>
    <xf numFmtId="0" fontId="10" fillId="0" borderId="11" xfId="1" applyFont="1" applyBorder="1" applyAlignment="1" applyProtection="1">
      <alignment vertical="top"/>
    </xf>
    <xf numFmtId="0" fontId="7" fillId="0" borderId="11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7" fillId="0" borderId="11" xfId="0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8" fillId="0" borderId="11" xfId="1" applyFont="1" applyBorder="1" applyAlignment="1" applyProtection="1">
      <alignment vertical="top"/>
    </xf>
    <xf numFmtId="4" fontId="7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0" fontId="8" fillId="0" borderId="0" xfId="1" applyNumberFormat="1" applyFont="1" applyBorder="1" applyAlignment="1" applyProtection="1">
      <alignment vertical="top"/>
    </xf>
    <xf numFmtId="0" fontId="9" fillId="0" borderId="5" xfId="0" applyFont="1" applyBorder="1" applyAlignment="1">
      <alignment vertical="top" wrapText="1"/>
    </xf>
    <xf numFmtId="0" fontId="11" fillId="2" borderId="14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 wrapText="1"/>
    </xf>
    <xf numFmtId="0" fontId="8" fillId="2" borderId="15" xfId="1" applyFont="1" applyFill="1" applyBorder="1" applyAlignment="1" applyProtection="1">
      <alignment vertical="top"/>
    </xf>
    <xf numFmtId="0" fontId="7" fillId="2" borderId="15" xfId="0" applyFont="1" applyFill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1" fillId="2" borderId="16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 wrapText="1"/>
    </xf>
    <xf numFmtId="0" fontId="8" fillId="2" borderId="11" xfId="1" applyFont="1" applyFill="1" applyBorder="1" applyAlignment="1" applyProtection="1">
      <alignment vertical="top"/>
    </xf>
    <xf numFmtId="0" fontId="7" fillId="2" borderId="11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1" fillId="0" borderId="5" xfId="2" applyFont="1" applyBorder="1" applyAlignment="1">
      <alignment vertical="top" wrapText="1"/>
    </xf>
    <xf numFmtId="0" fontId="9" fillId="0" borderId="0" xfId="2" applyFont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2" fillId="0" borderId="23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3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3" fillId="0" borderId="2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3" fillId="0" borderId="2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wrapText="1"/>
    </xf>
    <xf numFmtId="0" fontId="22" fillId="0" borderId="19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3" borderId="23" xfId="2" applyFont="1" applyFill="1" applyBorder="1" applyAlignment="1">
      <alignment vertical="top"/>
    </xf>
    <xf numFmtId="0" fontId="13" fillId="3" borderId="24" xfId="2" applyFont="1" applyFill="1" applyBorder="1" applyAlignment="1">
      <alignment vertical="top"/>
    </xf>
    <xf numFmtId="0" fontId="9" fillId="3" borderId="24" xfId="2" applyFont="1" applyFill="1" applyBorder="1" applyAlignment="1">
      <alignment vertical="top"/>
    </xf>
    <xf numFmtId="49" fontId="9" fillId="3" borderId="24" xfId="2" applyNumberFormat="1" applyFont="1" applyFill="1" applyBorder="1" applyAlignment="1">
      <alignment vertical="top"/>
    </xf>
    <xf numFmtId="0" fontId="9" fillId="3" borderId="22" xfId="2" applyFont="1" applyFill="1" applyBorder="1" applyAlignment="1">
      <alignment vertical="top"/>
    </xf>
    <xf numFmtId="0" fontId="9" fillId="3" borderId="24" xfId="2" applyFont="1" applyFill="1" applyBorder="1" applyAlignment="1">
      <alignment vertical="top" wrapText="1"/>
    </xf>
    <xf numFmtId="0" fontId="16" fillId="3" borderId="22" xfId="3" applyFont="1" applyFill="1" applyBorder="1" applyAlignment="1" applyProtection="1">
      <alignment vertical="top"/>
    </xf>
    <xf numFmtId="0" fontId="9" fillId="7" borderId="0" xfId="2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9" fillId="8" borderId="7" xfId="2" applyFont="1" applyFill="1" applyBorder="1" applyAlignment="1">
      <alignment vertical="top"/>
    </xf>
    <xf numFmtId="0" fontId="25" fillId="8" borderId="19" xfId="0" applyFont="1" applyFill="1" applyBorder="1" applyAlignment="1">
      <alignment horizontal="center" wrapText="1"/>
    </xf>
    <xf numFmtId="0" fontId="25" fillId="8" borderId="21" xfId="0" applyFont="1" applyFill="1" applyBorder="1" applyAlignment="1">
      <alignment horizontal="center" wrapText="1"/>
    </xf>
    <xf numFmtId="0" fontId="0" fillId="8" borderId="0" xfId="0" applyFill="1" applyAlignment="1">
      <alignment horizontal="left"/>
    </xf>
    <xf numFmtId="0" fontId="25" fillId="0" borderId="6" xfId="0" applyFont="1" applyFill="1" applyBorder="1" applyAlignment="1">
      <alignment horizontal="center" wrapText="1"/>
    </xf>
    <xf numFmtId="0" fontId="25" fillId="8" borderId="6" xfId="0" applyFont="1" applyFill="1" applyBorder="1" applyAlignment="1">
      <alignment horizontal="center" wrapText="1"/>
    </xf>
    <xf numFmtId="0" fontId="9" fillId="8" borderId="0" xfId="2" applyFont="1" applyFill="1" applyBorder="1" applyAlignment="1">
      <alignment vertical="top" wrapText="1"/>
    </xf>
    <xf numFmtId="0" fontId="13" fillId="8" borderId="0" xfId="2" applyFont="1" applyFill="1" applyBorder="1" applyAlignment="1">
      <alignment vertical="top"/>
    </xf>
    <xf numFmtId="49" fontId="13" fillId="0" borderId="0" xfId="2" applyNumberFormat="1" applyFont="1" applyFill="1" applyBorder="1" applyAlignment="1">
      <alignment vertical="top"/>
    </xf>
    <xf numFmtId="0" fontId="16" fillId="8" borderId="8" xfId="3" applyFont="1" applyFill="1" applyBorder="1" applyAlignment="1" applyProtection="1">
      <alignment vertical="top"/>
    </xf>
    <xf numFmtId="0" fontId="22" fillId="8" borderId="21" xfId="0" applyFont="1" applyFill="1" applyBorder="1" applyAlignment="1">
      <alignment horizontal="left" vertical="top" wrapText="1"/>
    </xf>
    <xf numFmtId="0" fontId="22" fillId="8" borderId="19" xfId="0" applyFont="1" applyFill="1" applyBorder="1" applyAlignment="1">
      <alignment horizontal="left" vertical="top" wrapText="1"/>
    </xf>
    <xf numFmtId="0" fontId="22" fillId="8" borderId="21" xfId="0" applyFont="1" applyFill="1" applyBorder="1" applyAlignment="1">
      <alignment horizontal="left" vertical="top" wrapText="1"/>
    </xf>
    <xf numFmtId="0" fontId="0" fillId="8" borderId="0" xfId="0" applyFill="1"/>
    <xf numFmtId="0" fontId="0" fillId="9" borderId="0" xfId="0" applyFill="1"/>
    <xf numFmtId="0" fontId="31" fillId="8" borderId="21" xfId="0" applyFont="1" applyFill="1" applyBorder="1" applyAlignment="1">
      <alignment horizontal="left" vertical="top" wrapText="1"/>
    </xf>
    <xf numFmtId="0" fontId="32" fillId="0" borderId="6" xfId="0" applyFont="1" applyBorder="1" applyAlignment="1">
      <alignment horizontal="left" wrapText="1"/>
    </xf>
    <xf numFmtId="0" fontId="32" fillId="0" borderId="6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19" fillId="8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0" fontId="11" fillId="3" borderId="2" xfId="2" applyFont="1" applyFill="1" applyBorder="1" applyAlignment="1">
      <alignment vertical="top"/>
    </xf>
    <xf numFmtId="0" fontId="11" fillId="3" borderId="24" xfId="2" applyFont="1" applyFill="1" applyBorder="1" applyAlignment="1">
      <alignment vertical="top"/>
    </xf>
    <xf numFmtId="0" fontId="11" fillId="3" borderId="5" xfId="2" applyFont="1" applyFill="1" applyBorder="1" applyAlignment="1">
      <alignment vertical="top"/>
    </xf>
    <xf numFmtId="0" fontId="20" fillId="8" borderId="9" xfId="4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1" xfId="2" applyFont="1" applyBorder="1" applyAlignment="1">
      <alignment vertical="top"/>
    </xf>
    <xf numFmtId="0" fontId="10" fillId="0" borderId="2" xfId="3" applyFont="1" applyBorder="1" applyAlignment="1" applyProtection="1">
      <alignment vertical="top"/>
    </xf>
    <xf numFmtId="0" fontId="9" fillId="0" borderId="3" xfId="2" applyFont="1" applyBorder="1" applyAlignment="1">
      <alignment vertical="top"/>
    </xf>
    <xf numFmtId="0" fontId="9" fillId="0" borderId="18" xfId="2" applyFont="1" applyBorder="1" applyAlignment="1">
      <alignment vertical="top"/>
    </xf>
    <xf numFmtId="0" fontId="9" fillId="8" borderId="18" xfId="2" applyFont="1" applyFill="1" applyBorder="1" applyAlignment="1">
      <alignment vertical="top"/>
    </xf>
    <xf numFmtId="0" fontId="9" fillId="0" borderId="18" xfId="3" applyFont="1" applyBorder="1" applyAlignment="1" applyProtection="1">
      <alignment vertical="top"/>
    </xf>
    <xf numFmtId="0" fontId="9" fillId="0" borderId="18" xfId="2" applyFont="1" applyFill="1" applyBorder="1" applyAlignment="1">
      <alignment vertical="top"/>
    </xf>
    <xf numFmtId="0" fontId="28" fillId="0" borderId="18" xfId="2" applyFont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9" fillId="10" borderId="0" xfId="2" applyFont="1" applyFill="1" applyAlignment="1">
      <alignment vertical="top"/>
    </xf>
    <xf numFmtId="0" fontId="33" fillId="8" borderId="0" xfId="0" applyFont="1" applyFill="1" applyAlignment="1">
      <alignment horizontal="left"/>
    </xf>
    <xf numFmtId="0" fontId="29" fillId="6" borderId="0" xfId="0" applyFont="1" applyFill="1" applyBorder="1" applyAlignment="1">
      <alignment horizontal="left" vertical="top" wrapText="1"/>
    </xf>
    <xf numFmtId="0" fontId="30" fillId="6" borderId="0" xfId="2" applyFont="1" applyFill="1" applyBorder="1" applyAlignment="1">
      <alignment vertical="top"/>
    </xf>
    <xf numFmtId="0" fontId="19" fillId="6" borderId="6" xfId="0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/>
    <xf numFmtId="0" fontId="13" fillId="6" borderId="0" xfId="2" applyFont="1" applyFill="1" applyBorder="1" applyAlignment="1">
      <alignment vertical="top"/>
    </xf>
  </cellXfs>
  <cellStyles count="5">
    <cellStyle name="Hyperlink" xfId="1" builtinId="8"/>
    <cellStyle name="Hyperlink 2" xfId="3"/>
    <cellStyle name="Normal" xfId="0" builtinId="0"/>
    <cellStyle name="Normal 2" xfId="2"/>
    <cellStyle name="Normal 3" xfId="4"/>
  </cellStyles>
  <dxfs count="0"/>
  <tableStyles count="0" defaultTableStyle="TableStyleMedium9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StatusWindow('4457693')" TargetMode="External"/><Relationship Id="rId1" Type="http://schemas.openxmlformats.org/officeDocument/2006/relationships/hyperlink" Target="javascript:openStatusWindow('4455329')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StatusWindow('4568718')" TargetMode="External"/><Relationship Id="rId2" Type="http://schemas.openxmlformats.org/officeDocument/2006/relationships/hyperlink" Target="javascript:openStatusWindow('4455329')" TargetMode="External"/><Relationship Id="rId1" Type="http://schemas.openxmlformats.org/officeDocument/2006/relationships/hyperlink" Target="javascript:openStatusWindow('4457693')" TargetMode="External"/><Relationship Id="rId6" Type="http://schemas.openxmlformats.org/officeDocument/2006/relationships/hyperlink" Target="javascript:openStatusWindow('4448001')" TargetMode="External"/><Relationship Id="rId5" Type="http://schemas.openxmlformats.org/officeDocument/2006/relationships/hyperlink" Target="javascript:openStatusWindow('4550566')" TargetMode="External"/><Relationship Id="rId4" Type="http://schemas.openxmlformats.org/officeDocument/2006/relationships/hyperlink" Target="javascript:openStatusWindow('4551043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16</xdr:row>
      <xdr:rowOff>0</xdr:rowOff>
    </xdr:from>
    <xdr:to>
      <xdr:col>16</xdr:col>
      <xdr:colOff>152400</xdr:colOff>
      <xdr:row>16</xdr:row>
      <xdr:rowOff>104775</xdr:rowOff>
    </xdr:to>
    <xdr:sp macro="" textlink="">
      <xdr:nvSpPr>
        <xdr:cNvPr id="2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152400</xdr:colOff>
      <xdr:row>8</xdr:row>
      <xdr:rowOff>104775</xdr:rowOff>
    </xdr:to>
    <xdr:sp macro="" textlink="">
      <xdr:nvSpPr>
        <xdr:cNvPr id="3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152400</xdr:colOff>
      <xdr:row>18</xdr:row>
      <xdr:rowOff>104775</xdr:rowOff>
    </xdr:to>
    <xdr:sp macro="" textlink="">
      <xdr:nvSpPr>
        <xdr:cNvPr id="4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3420717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152400</xdr:colOff>
      <xdr:row>21</xdr:row>
      <xdr:rowOff>104775</xdr:rowOff>
    </xdr:to>
    <xdr:sp macro="" textlink="">
      <xdr:nvSpPr>
        <xdr:cNvPr id="5" name="AutoShape 11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9075" y="41529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152400</xdr:colOff>
      <xdr:row>14</xdr:row>
      <xdr:rowOff>104775</xdr:rowOff>
    </xdr:to>
    <xdr:sp macro="" textlink="">
      <xdr:nvSpPr>
        <xdr:cNvPr id="7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4000500"/>
          <a:ext cx="152400" cy="10477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104775</xdr:rowOff>
    </xdr:to>
    <xdr:sp macro="" textlink="">
      <xdr:nvSpPr>
        <xdr:cNvPr id="3083" name="AutoShape 11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10010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104775</xdr:rowOff>
    </xdr:to>
    <xdr:sp macro="" textlink="">
      <xdr:nvSpPr>
        <xdr:cNvPr id="3082" name="AutoShape 10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9600" y="1061085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104775</xdr:rowOff>
    </xdr:to>
    <xdr:sp macro="" textlink="">
      <xdr:nvSpPr>
        <xdr:cNvPr id="3081" name="AutoShape 9" descr="This document has been fully authorized and transferred.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9600" y="118110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104775</xdr:rowOff>
    </xdr:to>
    <xdr:sp macro="" textlink="">
      <xdr:nvSpPr>
        <xdr:cNvPr id="3080" name="AutoShape 8" descr="This document has been fully authorized and transferred.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9600" y="126111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152400</xdr:colOff>
      <xdr:row>17</xdr:row>
      <xdr:rowOff>104775</xdr:rowOff>
    </xdr:to>
    <xdr:sp macro="" textlink="">
      <xdr:nvSpPr>
        <xdr:cNvPr id="3079" name="AutoShape 7" descr="This document has been fully authorized and transferred.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9600" y="134112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152400</xdr:colOff>
      <xdr:row>18</xdr:row>
      <xdr:rowOff>104775</xdr:rowOff>
    </xdr:to>
    <xdr:sp macro="" textlink="">
      <xdr:nvSpPr>
        <xdr:cNvPr id="3074" name="AutoShape 2" descr="This document has been fully authorized and transferred.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9600" y="18011775"/>
          <a:ext cx="152400" cy="1047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63280" TargetMode="External"/><Relationship Id="rId13" Type="http://schemas.openxmlformats.org/officeDocument/2006/relationships/hyperlink" Target="https://edh.cern.ch/Document/4550566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edh.cern.ch/Document/4551965" TargetMode="External"/><Relationship Id="rId7" Type="http://schemas.openxmlformats.org/officeDocument/2006/relationships/hyperlink" Target="https://edh.cern.ch/Document/4563280" TargetMode="External"/><Relationship Id="rId12" Type="http://schemas.openxmlformats.org/officeDocument/2006/relationships/hyperlink" Target="https://edh.cern.ch/Document/4550566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edh.cern.ch/Document/455332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dh.cern.ch/Document/General/JOB/4483010" TargetMode="External"/><Relationship Id="rId6" Type="http://schemas.openxmlformats.org/officeDocument/2006/relationships/hyperlink" Target="https://edh.cern.ch/Document/4551963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5" TargetMode="External"/><Relationship Id="rId15" Type="http://schemas.openxmlformats.org/officeDocument/2006/relationships/hyperlink" Target="https://edh.cern.ch/Document/4550566" TargetMode="External"/><Relationship Id="rId10" Type="http://schemas.openxmlformats.org/officeDocument/2006/relationships/hyperlink" Target="https://edh.cern.ch/Document/4563280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63242" TargetMode="External"/><Relationship Id="rId14" Type="http://schemas.openxmlformats.org/officeDocument/2006/relationships/hyperlink" Target="https://edh.cern.ch/Document/455104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h.cern.ch/Document/4553303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51869" TargetMode="External"/><Relationship Id="rId13" Type="http://schemas.openxmlformats.org/officeDocument/2006/relationships/hyperlink" Target="https://edh.cern.ch/Document/4549148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edh.cern.ch/Document/4553320" TargetMode="External"/><Relationship Id="rId7" Type="http://schemas.openxmlformats.org/officeDocument/2006/relationships/hyperlink" Target="https://edh.cern.ch/Document/4468205" TargetMode="External"/><Relationship Id="rId12" Type="http://schemas.openxmlformats.org/officeDocument/2006/relationships/hyperlink" Target="https://edh.cern.ch/Document/4550300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edh.cern.ch/Document/4563242" TargetMode="External"/><Relationship Id="rId16" Type="http://schemas.openxmlformats.org/officeDocument/2006/relationships/hyperlink" Target="https://edh.cern.ch/Document/4553303" TargetMode="External"/><Relationship Id="rId1" Type="http://schemas.openxmlformats.org/officeDocument/2006/relationships/hyperlink" Target="https://edh.cern.ch/Document/4563280" TargetMode="External"/><Relationship Id="rId6" Type="http://schemas.openxmlformats.org/officeDocument/2006/relationships/hyperlink" Target="https://edh.cern.ch/Document/4483010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3" TargetMode="External"/><Relationship Id="rId15" Type="http://schemas.openxmlformats.org/officeDocument/2006/relationships/hyperlink" Target="https://edh.cern.ch/Document/4550385" TargetMode="External"/><Relationship Id="rId10" Type="http://schemas.openxmlformats.org/officeDocument/2006/relationships/hyperlink" Target="https://edh.cern.ch/Document/4551043" TargetMode="Externa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50356" TargetMode="External"/><Relationship Id="rId14" Type="http://schemas.openxmlformats.org/officeDocument/2006/relationships/hyperlink" Target="https://edh.cern.ch/Document/454862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zoomScale="115" zoomScaleNormal="115" zoomScalePageLayoutView="130" workbookViewId="0">
      <selection activeCell="G35" sqref="G35"/>
    </sheetView>
  </sheetViews>
  <sheetFormatPr defaultColWidth="8.85546875" defaultRowHeight="11.25"/>
  <cols>
    <col min="1" max="1" width="2" style="3" customWidth="1"/>
    <col min="2" max="2" width="11.42578125" style="3" customWidth="1"/>
    <col min="3" max="3" width="9.7109375" style="3" customWidth="1"/>
    <col min="4" max="4" width="26.28515625" style="3" customWidth="1"/>
    <col min="5" max="5" width="3.85546875" style="3" customWidth="1"/>
    <col min="6" max="6" width="3.140625" style="3" customWidth="1"/>
    <col min="7" max="7" width="5" style="3" customWidth="1"/>
    <col min="8" max="8" width="3.85546875" style="3" customWidth="1"/>
    <col min="9" max="9" width="4.42578125" style="3" customWidth="1"/>
    <col min="10" max="10" width="4.42578125" style="26" customWidth="1"/>
    <col min="11" max="11" width="3.85546875" style="3" customWidth="1"/>
    <col min="12" max="12" width="6.42578125" style="3" customWidth="1"/>
    <col min="13" max="13" width="5.85546875" style="3" customWidth="1"/>
    <col min="14" max="14" width="6.42578125" style="3" customWidth="1"/>
    <col min="15" max="15" width="15.140625" style="3" customWidth="1"/>
    <col min="16" max="16" width="6" style="3" customWidth="1"/>
    <col min="17" max="18" width="7.28515625" style="1" customWidth="1"/>
    <col min="19" max="19" width="7.140625" style="52" customWidth="1"/>
    <col min="20" max="16384" width="8.85546875" style="3"/>
  </cols>
  <sheetData>
    <row r="2" spans="2:20" ht="12" thickBot="1">
      <c r="B2" s="4" t="s">
        <v>121</v>
      </c>
      <c r="C2" s="5"/>
      <c r="D2" s="5"/>
      <c r="E2" s="5"/>
      <c r="F2" s="5"/>
      <c r="G2" s="5"/>
      <c r="H2" s="5"/>
      <c r="I2" s="5"/>
      <c r="J2" s="25"/>
      <c r="K2" s="5"/>
      <c r="L2" s="5"/>
      <c r="M2" s="5"/>
      <c r="N2" s="5"/>
      <c r="O2" s="5"/>
      <c r="P2" s="5"/>
      <c r="Q2" s="5"/>
      <c r="R2" s="5"/>
      <c r="S2" s="48"/>
    </row>
    <row r="3" spans="2:20" ht="12" thickBot="1"/>
    <row r="4" spans="2:20" ht="15" customHeight="1">
      <c r="B4" s="114" t="s">
        <v>58</v>
      </c>
      <c r="C4" s="115"/>
      <c r="D4" s="115"/>
      <c r="E4" s="115"/>
      <c r="F4" s="115"/>
      <c r="G4" s="116"/>
      <c r="H4" s="117" t="s">
        <v>57</v>
      </c>
      <c r="I4" s="118"/>
      <c r="J4" s="118"/>
      <c r="K4" s="118"/>
      <c r="L4" s="118"/>
      <c r="M4" s="118"/>
      <c r="N4" s="118"/>
      <c r="O4" s="118"/>
      <c r="P4" s="118"/>
      <c r="Q4" s="119" t="s">
        <v>191</v>
      </c>
      <c r="R4" s="118"/>
      <c r="S4" s="120"/>
    </row>
    <row r="5" spans="2:20" ht="15.75" customHeight="1" thickBot="1">
      <c r="B5" s="6" t="s">
        <v>60</v>
      </c>
      <c r="C5" s="4" t="s">
        <v>31</v>
      </c>
      <c r="D5" s="4"/>
      <c r="E5" s="4" t="s">
        <v>37</v>
      </c>
      <c r="F5" s="4" t="s">
        <v>36</v>
      </c>
      <c r="G5" s="4" t="s">
        <v>59</v>
      </c>
      <c r="H5" s="6" t="s">
        <v>24</v>
      </c>
      <c r="I5" s="4" t="s">
        <v>32</v>
      </c>
      <c r="J5" s="30" t="s">
        <v>9</v>
      </c>
      <c r="K5" s="7" t="s">
        <v>29</v>
      </c>
      <c r="L5" s="4" t="s">
        <v>33</v>
      </c>
      <c r="M5" s="4" t="s">
        <v>34</v>
      </c>
      <c r="N5" s="4" t="s">
        <v>35</v>
      </c>
      <c r="O5" s="7" t="s">
        <v>61</v>
      </c>
      <c r="P5" s="7" t="s">
        <v>2</v>
      </c>
      <c r="Q5" s="80" t="s">
        <v>33</v>
      </c>
      <c r="R5" s="7" t="s">
        <v>193</v>
      </c>
      <c r="S5" s="50" t="s">
        <v>194</v>
      </c>
    </row>
    <row r="6" spans="2:20" ht="22.5">
      <c r="B6" s="84" t="s">
        <v>13</v>
      </c>
      <c r="C6" s="85" t="s">
        <v>38</v>
      </c>
      <c r="D6" s="86" t="s">
        <v>30</v>
      </c>
      <c r="E6" s="85" t="s">
        <v>40</v>
      </c>
      <c r="F6" s="87" t="str">
        <f t="shared" ref="F6:F10" si="0">HYPERLINK((REPLACE(B6,1,0,"https://edms.cern.ch/cdd/plsql/c4w_02.drawing_info?num=")),"See")</f>
        <v>See</v>
      </c>
      <c r="G6" s="88"/>
      <c r="H6" s="105">
        <v>300</v>
      </c>
      <c r="I6" s="106">
        <v>15</v>
      </c>
      <c r="J6" s="107">
        <v>0</v>
      </c>
      <c r="K6" s="108">
        <f>IF((I6+H6-J6)&lt;0,0,I6+H6-J6)</f>
        <v>315</v>
      </c>
      <c r="L6" s="106"/>
      <c r="M6" s="106"/>
      <c r="N6" s="106" t="s">
        <v>105</v>
      </c>
      <c r="O6" s="109" t="s">
        <v>118</v>
      </c>
      <c r="P6" s="109" t="s">
        <v>108</v>
      </c>
      <c r="Q6" s="9"/>
      <c r="R6" s="9"/>
      <c r="S6" s="81"/>
    </row>
    <row r="7" spans="2:20" ht="22.5">
      <c r="B7" s="89" t="s">
        <v>172</v>
      </c>
      <c r="C7" s="90"/>
      <c r="D7" s="91" t="s">
        <v>39</v>
      </c>
      <c r="E7" s="90" t="s">
        <v>28</v>
      </c>
      <c r="F7" s="78" t="str">
        <f t="shared" si="0"/>
        <v>See</v>
      </c>
      <c r="G7" s="74">
        <v>1</v>
      </c>
      <c r="H7" s="92">
        <f>$H$6*G7</f>
        <v>300</v>
      </c>
      <c r="I7" s="74">
        <f>$I$6*G7</f>
        <v>15</v>
      </c>
      <c r="J7" s="93">
        <v>0</v>
      </c>
      <c r="K7" s="94">
        <f>IF((I7+H7-J7)&lt;0,0,I7+H7-J7)</f>
        <v>315</v>
      </c>
      <c r="L7" s="74" t="s">
        <v>116</v>
      </c>
      <c r="M7" s="74" t="s">
        <v>117</v>
      </c>
      <c r="N7" s="74" t="s">
        <v>105</v>
      </c>
      <c r="O7" s="95"/>
      <c r="P7" s="95" t="s">
        <v>108</v>
      </c>
      <c r="R7" s="8"/>
      <c r="S7" s="82">
        <v>4551965</v>
      </c>
      <c r="T7" s="49"/>
    </row>
    <row r="8" spans="2:20" ht="22.5">
      <c r="B8" s="89" t="s">
        <v>171</v>
      </c>
      <c r="C8" s="90"/>
      <c r="D8" s="91" t="s">
        <v>39</v>
      </c>
      <c r="E8" s="90" t="s">
        <v>28</v>
      </c>
      <c r="F8" s="78" t="str">
        <f t="shared" ref="F8" si="1">HYPERLINK((REPLACE(B8,1,0,"https://edms.cern.ch/cdd/plsql/c4w_02.drawing_info?num=")),"See")</f>
        <v>See</v>
      </c>
      <c r="G8" s="74">
        <v>1</v>
      </c>
      <c r="H8" s="92">
        <f>$H$6*G8</f>
        <v>300</v>
      </c>
      <c r="I8" s="74">
        <f>$I$6*G8</f>
        <v>15</v>
      </c>
      <c r="J8" s="93">
        <v>0</v>
      </c>
      <c r="K8" s="94">
        <f>IF((I8+H8-J8)&lt;0,0,I8+H8-J8)</f>
        <v>315</v>
      </c>
      <c r="L8" s="74" t="s">
        <v>116</v>
      </c>
      <c r="M8" s="74" t="s">
        <v>117</v>
      </c>
      <c r="N8" s="74" t="s">
        <v>105</v>
      </c>
      <c r="O8" s="95"/>
      <c r="P8" s="95" t="s">
        <v>108</v>
      </c>
      <c r="R8" s="8"/>
      <c r="S8" s="2">
        <v>4563280</v>
      </c>
      <c r="T8" s="49"/>
    </row>
    <row r="9" spans="2:20" ht="22.5">
      <c r="B9" s="89" t="s">
        <v>21</v>
      </c>
      <c r="C9" s="90"/>
      <c r="D9" s="96" t="s">
        <v>41</v>
      </c>
      <c r="E9" s="90" t="s">
        <v>26</v>
      </c>
      <c r="F9" s="78" t="str">
        <f t="shared" si="0"/>
        <v>See</v>
      </c>
      <c r="G9" s="74">
        <v>1</v>
      </c>
      <c r="H9" s="92">
        <f t="shared" ref="H9:H10" si="2">$H$6*G9</f>
        <v>300</v>
      </c>
      <c r="I9" s="74">
        <f t="shared" ref="I9:I10" si="3">$I$6*G9</f>
        <v>15</v>
      </c>
      <c r="J9" s="93">
        <v>0</v>
      </c>
      <c r="K9" s="94">
        <f t="shared" ref="K9:K22" si="4">IF((I9+H9-J9)&lt;0,0,I9+H9-J9)</f>
        <v>315</v>
      </c>
      <c r="L9" s="74" t="s">
        <v>116</v>
      </c>
      <c r="M9" s="74" t="s">
        <v>117</v>
      </c>
      <c r="N9" s="74"/>
      <c r="O9" s="95"/>
      <c r="P9" s="95" t="s">
        <v>108</v>
      </c>
      <c r="Q9" s="67">
        <v>4550566</v>
      </c>
      <c r="R9" s="8"/>
    </row>
    <row r="10" spans="2:20">
      <c r="B10" s="89" t="s">
        <v>106</v>
      </c>
      <c r="C10" s="90"/>
      <c r="D10" s="91" t="s">
        <v>107</v>
      </c>
      <c r="E10" s="90" t="s">
        <v>40</v>
      </c>
      <c r="F10" s="78" t="str">
        <f t="shared" si="0"/>
        <v>See</v>
      </c>
      <c r="G10" s="74">
        <v>1</v>
      </c>
      <c r="H10" s="92">
        <f t="shared" si="2"/>
        <v>300</v>
      </c>
      <c r="I10" s="74">
        <f t="shared" si="3"/>
        <v>15</v>
      </c>
      <c r="J10" s="93">
        <v>0</v>
      </c>
      <c r="K10" s="94">
        <f t="shared" si="4"/>
        <v>315</v>
      </c>
      <c r="L10" s="74" t="s">
        <v>117</v>
      </c>
      <c r="M10" s="74" t="s">
        <v>117</v>
      </c>
      <c r="N10" s="74"/>
      <c r="O10" s="95"/>
      <c r="P10" s="95" t="s">
        <v>108</v>
      </c>
      <c r="R10" s="8"/>
      <c r="S10" s="82">
        <v>4563280</v>
      </c>
      <c r="T10" s="49"/>
    </row>
    <row r="11" spans="2:20" ht="11.25" customHeight="1">
      <c r="B11" s="97" t="s">
        <v>10</v>
      </c>
      <c r="C11" s="98" t="s">
        <v>38</v>
      </c>
      <c r="D11" s="99" t="s">
        <v>115</v>
      </c>
      <c r="E11" s="98" t="s">
        <v>40</v>
      </c>
      <c r="F11" s="100" t="str">
        <f>HYPERLINK((REPLACE(B11,1,0,"https://edms.cern.ch/cdd/plsql/c4w_02.drawing_info?num=")),"See")</f>
        <v>See</v>
      </c>
      <c r="G11" s="101">
        <v>1</v>
      </c>
      <c r="H11" s="102">
        <f>$H$6*G11</f>
        <v>300</v>
      </c>
      <c r="I11" s="101">
        <f>$I$6*G11</f>
        <v>15</v>
      </c>
      <c r="J11" s="103">
        <v>0</v>
      </c>
      <c r="K11" s="94">
        <f t="shared" si="4"/>
        <v>315</v>
      </c>
      <c r="L11" s="101"/>
      <c r="M11" s="101"/>
      <c r="N11" s="101" t="s">
        <v>105</v>
      </c>
      <c r="O11" s="104"/>
      <c r="P11" s="104" t="s">
        <v>108</v>
      </c>
      <c r="Q11" s="9"/>
      <c r="R11" s="9"/>
      <c r="S11" s="81"/>
    </row>
    <row r="12" spans="2:20" ht="11.25" customHeight="1">
      <c r="B12" s="89" t="s">
        <v>15</v>
      </c>
      <c r="C12" s="90" t="s">
        <v>53</v>
      </c>
      <c r="D12" s="96" t="s">
        <v>43</v>
      </c>
      <c r="E12" s="90" t="s">
        <v>26</v>
      </c>
      <c r="F12" s="78" t="str">
        <f t="shared" ref="F12:F23" si="5">HYPERLINK((REPLACE(B12,1,0,"https://edms.cern.ch/cdd/plsql/c4w_02.drawing_info?num=")),"See")</f>
        <v>See</v>
      </c>
      <c r="G12" s="74">
        <v>3</v>
      </c>
      <c r="H12" s="92">
        <f>$H$11*G12</f>
        <v>900</v>
      </c>
      <c r="I12" s="74">
        <f>$I$11*G12</f>
        <v>45</v>
      </c>
      <c r="J12" s="93">
        <v>1000</v>
      </c>
      <c r="K12" s="94">
        <f t="shared" si="4"/>
        <v>0</v>
      </c>
      <c r="L12" s="74"/>
      <c r="M12" s="74"/>
      <c r="N12" s="74"/>
      <c r="O12" s="95"/>
      <c r="P12" s="95"/>
      <c r="Q12" s="8" t="s">
        <v>192</v>
      </c>
      <c r="R12" s="8" t="s">
        <v>192</v>
      </c>
      <c r="S12" s="8" t="s">
        <v>192</v>
      </c>
    </row>
    <row r="13" spans="2:20" ht="22.5">
      <c r="B13" s="89" t="s">
        <v>16</v>
      </c>
      <c r="C13" s="90" t="s">
        <v>54</v>
      </c>
      <c r="D13" s="91" t="s">
        <v>44</v>
      </c>
      <c r="E13" s="90" t="s">
        <v>27</v>
      </c>
      <c r="F13" s="78" t="str">
        <f t="shared" si="5"/>
        <v>See</v>
      </c>
      <c r="G13" s="74">
        <v>6</v>
      </c>
      <c r="H13" s="92">
        <f t="shared" ref="H13:H17" si="6">$H$11*G13</f>
        <v>1800</v>
      </c>
      <c r="I13" s="74">
        <f t="shared" ref="I13:I17" si="7">$I$11*G13</f>
        <v>90</v>
      </c>
      <c r="J13" s="93">
        <v>0</v>
      </c>
      <c r="K13" s="94">
        <f t="shared" si="4"/>
        <v>1890</v>
      </c>
      <c r="L13" s="74" t="s">
        <v>116</v>
      </c>
      <c r="M13" s="74" t="s">
        <v>117</v>
      </c>
      <c r="N13" s="74"/>
      <c r="O13" s="95"/>
      <c r="P13" s="95" t="s">
        <v>108</v>
      </c>
      <c r="S13" s="82">
        <v>4551963</v>
      </c>
    </row>
    <row r="14" spans="2:20" ht="22.5">
      <c r="B14" s="89" t="s">
        <v>16</v>
      </c>
      <c r="C14" s="93" t="s">
        <v>55</v>
      </c>
      <c r="D14" s="96" t="s">
        <v>44</v>
      </c>
      <c r="E14" s="90" t="s">
        <v>27</v>
      </c>
      <c r="F14" s="78" t="str">
        <f t="shared" si="5"/>
        <v>See</v>
      </c>
      <c r="G14" s="74">
        <v>3</v>
      </c>
      <c r="H14" s="92">
        <f t="shared" si="6"/>
        <v>900</v>
      </c>
      <c r="I14" s="74">
        <f t="shared" si="7"/>
        <v>45</v>
      </c>
      <c r="J14" s="93">
        <v>1000</v>
      </c>
      <c r="K14" s="94">
        <f t="shared" si="4"/>
        <v>0</v>
      </c>
      <c r="L14" s="74"/>
      <c r="M14" s="74"/>
      <c r="N14" s="74"/>
      <c r="O14" s="95"/>
      <c r="P14" s="95"/>
      <c r="Q14" s="8" t="s">
        <v>192</v>
      </c>
      <c r="R14" s="8" t="s">
        <v>192</v>
      </c>
      <c r="S14" s="8" t="s">
        <v>192</v>
      </c>
    </row>
    <row r="15" spans="2:20">
      <c r="B15" s="89" t="s">
        <v>17</v>
      </c>
      <c r="C15" s="90"/>
      <c r="D15" s="91" t="s">
        <v>45</v>
      </c>
      <c r="E15" s="90" t="s">
        <v>40</v>
      </c>
      <c r="F15" s="78" t="str">
        <f t="shared" si="5"/>
        <v>See</v>
      </c>
      <c r="G15" s="74">
        <v>1</v>
      </c>
      <c r="H15" s="92">
        <f t="shared" si="6"/>
        <v>300</v>
      </c>
      <c r="I15" s="74">
        <f t="shared" si="7"/>
        <v>15</v>
      </c>
      <c r="J15" s="93">
        <v>0</v>
      </c>
      <c r="K15" s="94">
        <f t="shared" si="4"/>
        <v>315</v>
      </c>
      <c r="L15" s="74" t="s">
        <v>116</v>
      </c>
      <c r="M15" s="74" t="s">
        <v>117</v>
      </c>
      <c r="N15" s="74"/>
      <c r="O15" s="95"/>
      <c r="P15" s="95" t="s">
        <v>108</v>
      </c>
      <c r="Q15" s="67">
        <v>4550566</v>
      </c>
      <c r="R15" s="82">
        <v>4551965</v>
      </c>
    </row>
    <row r="16" spans="2:20" ht="22.5">
      <c r="B16" s="89" t="s">
        <v>19</v>
      </c>
      <c r="C16" s="90"/>
      <c r="D16" s="91" t="s">
        <v>46</v>
      </c>
      <c r="E16" s="90" t="s">
        <v>40</v>
      </c>
      <c r="F16" s="78" t="str">
        <f t="shared" si="5"/>
        <v>See</v>
      </c>
      <c r="G16" s="74">
        <v>2</v>
      </c>
      <c r="H16" s="92">
        <f t="shared" si="6"/>
        <v>600</v>
      </c>
      <c r="I16" s="74">
        <f t="shared" si="7"/>
        <v>30</v>
      </c>
      <c r="J16" s="93">
        <v>0</v>
      </c>
      <c r="K16" s="94">
        <f t="shared" si="4"/>
        <v>630</v>
      </c>
      <c r="L16" s="74" t="s">
        <v>117</v>
      </c>
      <c r="M16" s="74" t="s">
        <v>117</v>
      </c>
      <c r="N16" s="74"/>
      <c r="O16" s="95"/>
      <c r="P16" s="95" t="s">
        <v>108</v>
      </c>
      <c r="R16" s="8"/>
      <c r="S16" s="82">
        <v>4563242</v>
      </c>
    </row>
    <row r="17" spans="2:19" ht="22.5">
      <c r="B17" s="89" t="s">
        <v>20</v>
      </c>
      <c r="C17" s="90" t="s">
        <v>56</v>
      </c>
      <c r="D17" s="91" t="s">
        <v>47</v>
      </c>
      <c r="E17" s="90" t="s">
        <v>26</v>
      </c>
      <c r="F17" s="78" t="str">
        <f t="shared" si="5"/>
        <v>See</v>
      </c>
      <c r="G17" s="74">
        <v>1</v>
      </c>
      <c r="H17" s="92">
        <f t="shared" si="6"/>
        <v>300</v>
      </c>
      <c r="I17" s="74">
        <f t="shared" si="7"/>
        <v>15</v>
      </c>
      <c r="J17" s="93">
        <v>0</v>
      </c>
      <c r="K17" s="94">
        <f t="shared" si="4"/>
        <v>315</v>
      </c>
      <c r="L17" s="74" t="s">
        <v>116</v>
      </c>
      <c r="M17" s="74" t="s">
        <v>117</v>
      </c>
      <c r="N17" s="74"/>
      <c r="O17" s="95"/>
      <c r="P17" s="95" t="s">
        <v>108</v>
      </c>
      <c r="Q17" s="67">
        <v>4550566</v>
      </c>
      <c r="R17" s="8"/>
    </row>
    <row r="18" spans="2:19" ht="22.5">
      <c r="B18" s="97" t="s">
        <v>12</v>
      </c>
      <c r="C18" s="98" t="s">
        <v>38</v>
      </c>
      <c r="D18" s="99" t="s">
        <v>42</v>
      </c>
      <c r="E18" s="98" t="s">
        <v>25</v>
      </c>
      <c r="F18" s="100" t="str">
        <f t="shared" si="5"/>
        <v>See</v>
      </c>
      <c r="G18" s="101">
        <v>1</v>
      </c>
      <c r="H18" s="102">
        <f>$H$6*G18</f>
        <v>300</v>
      </c>
      <c r="I18" s="101">
        <f>$I$6*G18</f>
        <v>15</v>
      </c>
      <c r="J18" s="103">
        <v>0</v>
      </c>
      <c r="K18" s="94">
        <f t="shared" si="4"/>
        <v>315</v>
      </c>
      <c r="L18" s="101"/>
      <c r="M18" s="101"/>
      <c r="N18" s="101" t="s">
        <v>105</v>
      </c>
      <c r="O18" s="104" t="s">
        <v>118</v>
      </c>
      <c r="P18" s="104" t="s">
        <v>108</v>
      </c>
      <c r="Q18" s="9"/>
      <c r="R18" s="9"/>
      <c r="S18" s="81"/>
    </row>
    <row r="19" spans="2:19">
      <c r="B19" s="89" t="s">
        <v>18</v>
      </c>
      <c r="C19" s="90"/>
      <c r="D19" s="91" t="s">
        <v>48</v>
      </c>
      <c r="E19" s="90" t="s">
        <v>40</v>
      </c>
      <c r="F19" s="78" t="str">
        <f t="shared" si="5"/>
        <v>See</v>
      </c>
      <c r="G19" s="74">
        <v>1</v>
      </c>
      <c r="H19" s="92">
        <f>$H$11*G19</f>
        <v>300</v>
      </c>
      <c r="I19" s="74">
        <f>$I$11*G19</f>
        <v>15</v>
      </c>
      <c r="J19" s="93">
        <v>0</v>
      </c>
      <c r="K19" s="94">
        <f t="shared" si="4"/>
        <v>315</v>
      </c>
      <c r="L19" s="74" t="s">
        <v>116</v>
      </c>
      <c r="M19" s="74" t="s">
        <v>117</v>
      </c>
      <c r="N19" s="74"/>
      <c r="O19" s="95"/>
      <c r="P19" s="95" t="s">
        <v>108</v>
      </c>
      <c r="Q19" s="67">
        <v>4550566</v>
      </c>
      <c r="R19" s="82">
        <v>4553320</v>
      </c>
    </row>
    <row r="20" spans="2:19">
      <c r="B20" s="89" t="s">
        <v>22</v>
      </c>
      <c r="C20" s="90"/>
      <c r="D20" s="96" t="s">
        <v>49</v>
      </c>
      <c r="E20" s="90" t="s">
        <v>25</v>
      </c>
      <c r="F20" s="78" t="str">
        <f t="shared" si="5"/>
        <v>See</v>
      </c>
      <c r="G20" s="74">
        <v>3</v>
      </c>
      <c r="H20" s="92">
        <f t="shared" ref="H20:H22" si="8">$H$11*G20</f>
        <v>900</v>
      </c>
      <c r="I20" s="74">
        <f t="shared" ref="I20:I22" si="9">$I$11*G20</f>
        <v>45</v>
      </c>
      <c r="J20" s="93">
        <v>1220</v>
      </c>
      <c r="K20" s="94">
        <f t="shared" si="4"/>
        <v>0</v>
      </c>
      <c r="L20" s="74"/>
      <c r="M20" s="74"/>
      <c r="N20" s="74"/>
      <c r="O20" s="95"/>
      <c r="P20" s="95"/>
      <c r="Q20" s="8" t="s">
        <v>192</v>
      </c>
      <c r="R20" s="8" t="s">
        <v>192</v>
      </c>
      <c r="S20" s="8" t="s">
        <v>192</v>
      </c>
    </row>
    <row r="21" spans="2:19" ht="33.75">
      <c r="B21" s="89" t="s">
        <v>14</v>
      </c>
      <c r="C21" s="90"/>
      <c r="D21" s="96" t="s">
        <v>50</v>
      </c>
      <c r="E21" s="90" t="s">
        <v>40</v>
      </c>
      <c r="F21" s="78" t="str">
        <f t="shared" si="5"/>
        <v>See</v>
      </c>
      <c r="G21" s="74">
        <v>4</v>
      </c>
      <c r="H21" s="92">
        <f t="shared" si="8"/>
        <v>1200</v>
      </c>
      <c r="I21" s="74">
        <f t="shared" si="9"/>
        <v>60</v>
      </c>
      <c r="J21" s="93">
        <v>0</v>
      </c>
      <c r="K21" s="94">
        <f t="shared" si="4"/>
        <v>1260</v>
      </c>
      <c r="L21" s="74" t="s">
        <v>117</v>
      </c>
      <c r="M21" s="74" t="s">
        <v>117</v>
      </c>
      <c r="N21" s="74"/>
      <c r="O21" s="95" t="s">
        <v>4</v>
      </c>
      <c r="P21" s="95" t="s">
        <v>108</v>
      </c>
      <c r="R21" s="8"/>
      <c r="S21" s="82">
        <v>4483010</v>
      </c>
    </row>
    <row r="22" spans="2:19" ht="22.5">
      <c r="B22" s="89" t="s">
        <v>23</v>
      </c>
      <c r="C22" s="90"/>
      <c r="D22" s="91" t="s">
        <v>51</v>
      </c>
      <c r="E22" s="90" t="s">
        <v>40</v>
      </c>
      <c r="F22" s="78" t="str">
        <f t="shared" si="5"/>
        <v>See</v>
      </c>
      <c r="G22" s="74">
        <v>2</v>
      </c>
      <c r="H22" s="92">
        <f t="shared" si="8"/>
        <v>600</v>
      </c>
      <c r="I22" s="74">
        <f t="shared" si="9"/>
        <v>30</v>
      </c>
      <c r="J22" s="93">
        <v>0</v>
      </c>
      <c r="K22" s="94">
        <f t="shared" si="4"/>
        <v>630</v>
      </c>
      <c r="L22" s="74" t="s">
        <v>117</v>
      </c>
      <c r="M22" s="74" t="s">
        <v>117</v>
      </c>
      <c r="N22" s="74"/>
      <c r="O22" s="95"/>
      <c r="P22" s="95" t="s">
        <v>108</v>
      </c>
      <c r="Q22" s="67">
        <v>4551043</v>
      </c>
      <c r="R22" s="82">
        <v>4551965</v>
      </c>
    </row>
    <row r="23" spans="2:19" ht="12" thickBot="1">
      <c r="B23" s="28" t="s">
        <v>11</v>
      </c>
      <c r="C23" s="29"/>
      <c r="D23" s="83" t="s">
        <v>52</v>
      </c>
      <c r="E23" s="29" t="s">
        <v>40</v>
      </c>
      <c r="F23" s="11" t="str">
        <f t="shared" si="5"/>
        <v>See</v>
      </c>
      <c r="G23" s="5">
        <v>1</v>
      </c>
      <c r="H23" s="10">
        <f>$H$11*G23</f>
        <v>300</v>
      </c>
      <c r="I23" s="5">
        <f>$I$11*G23</f>
        <v>15</v>
      </c>
      <c r="J23" s="25">
        <v>0</v>
      </c>
      <c r="K23" s="23">
        <f>IF((I23+H23-J23)&lt;0,0,I23+H23-J23)</f>
        <v>315</v>
      </c>
      <c r="L23" s="5" t="s">
        <v>117</v>
      </c>
      <c r="M23" s="5" t="s">
        <v>117</v>
      </c>
      <c r="N23" s="5"/>
      <c r="O23" s="12"/>
      <c r="P23" s="12" t="s">
        <v>108</v>
      </c>
      <c r="R23" s="8"/>
      <c r="S23" s="82">
        <v>4563280</v>
      </c>
    </row>
    <row r="26" spans="2:19">
      <c r="B26" s="14"/>
    </row>
    <row r="27" spans="2:19" s="1" customFormat="1">
      <c r="B27" s="14"/>
      <c r="F27" s="2"/>
      <c r="J27" s="24"/>
      <c r="S27" s="52"/>
    </row>
  </sheetData>
  <mergeCells count="3">
    <mergeCell ref="B4:G4"/>
    <mergeCell ref="H4:P4"/>
    <mergeCell ref="Q4:S4"/>
  </mergeCells>
  <phoneticPr fontId="12" type="noConversion"/>
  <hyperlinks>
    <hyperlink ref="S21" r:id="rId1" display="https://edh.cern.ch/Document/General/JOB/4483010"/>
    <hyperlink ref="R19" r:id="rId2" display="https://edh.cern.ch/Document/4553320"/>
    <hyperlink ref="R15" r:id="rId3" display="https://edh.cern.ch/Document/4551965"/>
    <hyperlink ref="S7" r:id="rId4" display="https://edh.cern.ch/Document/4551965"/>
    <hyperlink ref="R22" r:id="rId5" display="https://edh.cern.ch/Document/4551965"/>
    <hyperlink ref="S13" r:id="rId6" display="https://edh.cern.ch/Document/4551963"/>
    <hyperlink ref="S10" r:id="rId7" display="https://edh.cern.ch/Document/4563280"/>
    <hyperlink ref="S23" r:id="rId8" display="https://edh.cern.ch/Document/4563280"/>
    <hyperlink ref="S16" r:id="rId9" display="https://edh.cern.ch/Document/4563242"/>
    <hyperlink ref="S8" r:id="rId10" display="https://edh.cern.ch/Document/4563280"/>
    <hyperlink ref="Q17" r:id="rId11" display="https://edh.cern.ch/Document/4550566"/>
    <hyperlink ref="Q9" r:id="rId12" display="https://edh.cern.ch/Document/4550566"/>
    <hyperlink ref="Q19" r:id="rId13" display="https://edh.cern.ch/Document/4550566"/>
    <hyperlink ref="Q22" r:id="rId14" display="https://edh.cern.ch/Document/4551043"/>
    <hyperlink ref="Q15" r:id="rId15" display="https://edh.cern.ch/Document/4550566"/>
  </hyperlinks>
  <pageMargins left="0.7" right="0.7" top="0.75" bottom="0.75" header="0.3" footer="0.3"/>
  <pageSetup paperSize="9" orientation="portrait" horizontalDpi="1200" verticalDpi="1200" r:id="rId16"/>
  <drawing r:id="rId17"/>
  <legacyDrawing r:id="rId18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U73"/>
  <sheetViews>
    <sheetView zoomScaleNormal="100" zoomScalePageLayoutView="130" workbookViewId="0">
      <selection activeCell="N31" sqref="N31"/>
    </sheetView>
  </sheetViews>
  <sheetFormatPr defaultColWidth="8.85546875" defaultRowHeight="11.25"/>
  <cols>
    <col min="1" max="1" width="5" style="14" customWidth="1"/>
    <col min="2" max="2" width="3.28515625" style="14" customWidth="1"/>
    <col min="3" max="3" width="18" style="14" customWidth="1"/>
    <col min="4" max="4" width="3.85546875" style="14" customWidth="1"/>
    <col min="5" max="5" width="6.85546875" style="14" customWidth="1"/>
    <col min="6" max="6" width="9.42578125" style="14" customWidth="1"/>
    <col min="7" max="7" width="6.7109375" style="14" customWidth="1"/>
    <col min="8" max="8" width="16.85546875" style="14" customWidth="1"/>
    <col min="9" max="9" width="11.28515625" style="14" customWidth="1"/>
    <col min="10" max="10" width="10.140625" style="14" customWidth="1"/>
    <col min="11" max="11" width="7.140625" style="14" customWidth="1"/>
    <col min="12" max="12" width="11" style="14" customWidth="1"/>
    <col min="13" max="13" width="13" style="14" customWidth="1"/>
    <col min="14" max="14" width="8.28515625" style="113" customWidth="1"/>
    <col min="15" max="15" width="8.28515625" style="14" customWidth="1"/>
    <col min="16" max="16" width="7.7109375" style="14" customWidth="1"/>
    <col min="17" max="17" width="11" style="14" customWidth="1"/>
    <col min="18" max="18" width="7.7109375" style="14" customWidth="1"/>
    <col min="19" max="19" width="22" style="14" customWidth="1"/>
    <col min="20" max="261" width="8.85546875" style="14"/>
    <col min="262" max="262" width="3.28515625" style="14" customWidth="1"/>
    <col min="263" max="263" width="3.7109375" style="14" customWidth="1"/>
    <col min="264" max="264" width="38.85546875" style="14" customWidth="1"/>
    <col min="265" max="265" width="4.42578125" style="14" customWidth="1"/>
    <col min="266" max="266" width="17.28515625" style="14" customWidth="1"/>
    <col min="267" max="267" width="11.28515625" style="14" customWidth="1"/>
    <col min="268" max="268" width="8.85546875" style="14"/>
    <col min="269" max="269" width="22" style="14" customWidth="1"/>
    <col min="270" max="270" width="12.85546875" style="14" customWidth="1"/>
    <col min="271" max="271" width="13.42578125" style="14" customWidth="1"/>
    <col min="272" max="272" width="8.140625" style="14" customWidth="1"/>
    <col min="273" max="273" width="10.140625" style="14" customWidth="1"/>
    <col min="274" max="517" width="8.85546875" style="14"/>
    <col min="518" max="518" width="3.28515625" style="14" customWidth="1"/>
    <col min="519" max="519" width="3.7109375" style="14" customWidth="1"/>
    <col min="520" max="520" width="38.85546875" style="14" customWidth="1"/>
    <col min="521" max="521" width="4.42578125" style="14" customWidth="1"/>
    <col min="522" max="522" width="17.28515625" style="14" customWidth="1"/>
    <col min="523" max="523" width="11.28515625" style="14" customWidth="1"/>
    <col min="524" max="524" width="8.85546875" style="14"/>
    <col min="525" max="525" width="22" style="14" customWidth="1"/>
    <col min="526" max="526" width="12.85546875" style="14" customWidth="1"/>
    <col min="527" max="527" width="13.42578125" style="14" customWidth="1"/>
    <col min="528" max="528" width="8.140625" style="14" customWidth="1"/>
    <col min="529" max="529" width="10.140625" style="14" customWidth="1"/>
    <col min="530" max="773" width="8.85546875" style="14"/>
    <col min="774" max="774" width="3.28515625" style="14" customWidth="1"/>
    <col min="775" max="775" width="3.7109375" style="14" customWidth="1"/>
    <col min="776" max="776" width="38.85546875" style="14" customWidth="1"/>
    <col min="777" max="777" width="4.42578125" style="14" customWidth="1"/>
    <col min="778" max="778" width="17.28515625" style="14" customWidth="1"/>
    <col min="779" max="779" width="11.28515625" style="14" customWidth="1"/>
    <col min="780" max="780" width="8.85546875" style="14"/>
    <col min="781" max="781" width="22" style="14" customWidth="1"/>
    <col min="782" max="782" width="12.85546875" style="14" customWidth="1"/>
    <col min="783" max="783" width="13.42578125" style="14" customWidth="1"/>
    <col min="784" max="784" width="8.140625" style="14" customWidth="1"/>
    <col min="785" max="785" width="10.140625" style="14" customWidth="1"/>
    <col min="786" max="1029" width="8.85546875" style="14"/>
    <col min="1030" max="1030" width="3.28515625" style="14" customWidth="1"/>
    <col min="1031" max="1031" width="3.7109375" style="14" customWidth="1"/>
    <col min="1032" max="1032" width="38.85546875" style="14" customWidth="1"/>
    <col min="1033" max="1033" width="4.42578125" style="14" customWidth="1"/>
    <col min="1034" max="1034" width="17.28515625" style="14" customWidth="1"/>
    <col min="1035" max="1035" width="11.28515625" style="14" customWidth="1"/>
    <col min="1036" max="1036" width="8.85546875" style="14"/>
    <col min="1037" max="1037" width="22" style="14" customWidth="1"/>
    <col min="1038" max="1038" width="12.85546875" style="14" customWidth="1"/>
    <col min="1039" max="1039" width="13.42578125" style="14" customWidth="1"/>
    <col min="1040" max="1040" width="8.140625" style="14" customWidth="1"/>
    <col min="1041" max="1041" width="10.140625" style="14" customWidth="1"/>
    <col min="1042" max="1285" width="8.85546875" style="14"/>
    <col min="1286" max="1286" width="3.28515625" style="14" customWidth="1"/>
    <col min="1287" max="1287" width="3.7109375" style="14" customWidth="1"/>
    <col min="1288" max="1288" width="38.85546875" style="14" customWidth="1"/>
    <col min="1289" max="1289" width="4.42578125" style="14" customWidth="1"/>
    <col min="1290" max="1290" width="17.28515625" style="14" customWidth="1"/>
    <col min="1291" max="1291" width="11.28515625" style="14" customWidth="1"/>
    <col min="1292" max="1292" width="8.85546875" style="14"/>
    <col min="1293" max="1293" width="22" style="14" customWidth="1"/>
    <col min="1294" max="1294" width="12.85546875" style="14" customWidth="1"/>
    <col min="1295" max="1295" width="13.42578125" style="14" customWidth="1"/>
    <col min="1296" max="1296" width="8.140625" style="14" customWidth="1"/>
    <col min="1297" max="1297" width="10.140625" style="14" customWidth="1"/>
    <col min="1298" max="1541" width="8.85546875" style="14"/>
    <col min="1542" max="1542" width="3.28515625" style="14" customWidth="1"/>
    <col min="1543" max="1543" width="3.7109375" style="14" customWidth="1"/>
    <col min="1544" max="1544" width="38.85546875" style="14" customWidth="1"/>
    <col min="1545" max="1545" width="4.42578125" style="14" customWidth="1"/>
    <col min="1546" max="1546" width="17.28515625" style="14" customWidth="1"/>
    <col min="1547" max="1547" width="11.28515625" style="14" customWidth="1"/>
    <col min="1548" max="1548" width="8.85546875" style="14"/>
    <col min="1549" max="1549" width="22" style="14" customWidth="1"/>
    <col min="1550" max="1550" width="12.85546875" style="14" customWidth="1"/>
    <col min="1551" max="1551" width="13.42578125" style="14" customWidth="1"/>
    <col min="1552" max="1552" width="8.140625" style="14" customWidth="1"/>
    <col min="1553" max="1553" width="10.140625" style="14" customWidth="1"/>
    <col min="1554" max="1797" width="8.85546875" style="14"/>
    <col min="1798" max="1798" width="3.28515625" style="14" customWidth="1"/>
    <col min="1799" max="1799" width="3.7109375" style="14" customWidth="1"/>
    <col min="1800" max="1800" width="38.85546875" style="14" customWidth="1"/>
    <col min="1801" max="1801" width="4.42578125" style="14" customWidth="1"/>
    <col min="1802" max="1802" width="17.28515625" style="14" customWidth="1"/>
    <col min="1803" max="1803" width="11.28515625" style="14" customWidth="1"/>
    <col min="1804" max="1804" width="8.85546875" style="14"/>
    <col min="1805" max="1805" width="22" style="14" customWidth="1"/>
    <col min="1806" max="1806" width="12.85546875" style="14" customWidth="1"/>
    <col min="1807" max="1807" width="13.42578125" style="14" customWidth="1"/>
    <col min="1808" max="1808" width="8.140625" style="14" customWidth="1"/>
    <col min="1809" max="1809" width="10.140625" style="14" customWidth="1"/>
    <col min="1810" max="2053" width="8.85546875" style="14"/>
    <col min="2054" max="2054" width="3.28515625" style="14" customWidth="1"/>
    <col min="2055" max="2055" width="3.7109375" style="14" customWidth="1"/>
    <col min="2056" max="2056" width="38.85546875" style="14" customWidth="1"/>
    <col min="2057" max="2057" width="4.42578125" style="14" customWidth="1"/>
    <col min="2058" max="2058" width="17.28515625" style="14" customWidth="1"/>
    <col min="2059" max="2059" width="11.28515625" style="14" customWidth="1"/>
    <col min="2060" max="2060" width="8.85546875" style="14"/>
    <col min="2061" max="2061" width="22" style="14" customWidth="1"/>
    <col min="2062" max="2062" width="12.85546875" style="14" customWidth="1"/>
    <col min="2063" max="2063" width="13.42578125" style="14" customWidth="1"/>
    <col min="2064" max="2064" width="8.140625" style="14" customWidth="1"/>
    <col min="2065" max="2065" width="10.140625" style="14" customWidth="1"/>
    <col min="2066" max="2309" width="8.85546875" style="14"/>
    <col min="2310" max="2310" width="3.28515625" style="14" customWidth="1"/>
    <col min="2311" max="2311" width="3.7109375" style="14" customWidth="1"/>
    <col min="2312" max="2312" width="38.85546875" style="14" customWidth="1"/>
    <col min="2313" max="2313" width="4.42578125" style="14" customWidth="1"/>
    <col min="2314" max="2314" width="17.28515625" style="14" customWidth="1"/>
    <col min="2315" max="2315" width="11.28515625" style="14" customWidth="1"/>
    <col min="2316" max="2316" width="8.85546875" style="14"/>
    <col min="2317" max="2317" width="22" style="14" customWidth="1"/>
    <col min="2318" max="2318" width="12.85546875" style="14" customWidth="1"/>
    <col min="2319" max="2319" width="13.42578125" style="14" customWidth="1"/>
    <col min="2320" max="2320" width="8.140625" style="14" customWidth="1"/>
    <col min="2321" max="2321" width="10.140625" style="14" customWidth="1"/>
    <col min="2322" max="2565" width="8.85546875" style="14"/>
    <col min="2566" max="2566" width="3.28515625" style="14" customWidth="1"/>
    <col min="2567" max="2567" width="3.7109375" style="14" customWidth="1"/>
    <col min="2568" max="2568" width="38.85546875" style="14" customWidth="1"/>
    <col min="2569" max="2569" width="4.42578125" style="14" customWidth="1"/>
    <col min="2570" max="2570" width="17.28515625" style="14" customWidth="1"/>
    <col min="2571" max="2571" width="11.28515625" style="14" customWidth="1"/>
    <col min="2572" max="2572" width="8.85546875" style="14"/>
    <col min="2573" max="2573" width="22" style="14" customWidth="1"/>
    <col min="2574" max="2574" width="12.85546875" style="14" customWidth="1"/>
    <col min="2575" max="2575" width="13.42578125" style="14" customWidth="1"/>
    <col min="2576" max="2576" width="8.140625" style="14" customWidth="1"/>
    <col min="2577" max="2577" width="10.140625" style="14" customWidth="1"/>
    <col min="2578" max="2821" width="8.85546875" style="14"/>
    <col min="2822" max="2822" width="3.28515625" style="14" customWidth="1"/>
    <col min="2823" max="2823" width="3.7109375" style="14" customWidth="1"/>
    <col min="2824" max="2824" width="38.85546875" style="14" customWidth="1"/>
    <col min="2825" max="2825" width="4.42578125" style="14" customWidth="1"/>
    <col min="2826" max="2826" width="17.28515625" style="14" customWidth="1"/>
    <col min="2827" max="2827" width="11.28515625" style="14" customWidth="1"/>
    <col min="2828" max="2828" width="8.85546875" style="14"/>
    <col min="2829" max="2829" width="22" style="14" customWidth="1"/>
    <col min="2830" max="2830" width="12.85546875" style="14" customWidth="1"/>
    <col min="2831" max="2831" width="13.42578125" style="14" customWidth="1"/>
    <col min="2832" max="2832" width="8.140625" style="14" customWidth="1"/>
    <col min="2833" max="2833" width="10.140625" style="14" customWidth="1"/>
    <col min="2834" max="3077" width="8.85546875" style="14"/>
    <col min="3078" max="3078" width="3.28515625" style="14" customWidth="1"/>
    <col min="3079" max="3079" width="3.7109375" style="14" customWidth="1"/>
    <col min="3080" max="3080" width="38.85546875" style="14" customWidth="1"/>
    <col min="3081" max="3081" width="4.42578125" style="14" customWidth="1"/>
    <col min="3082" max="3082" width="17.28515625" style="14" customWidth="1"/>
    <col min="3083" max="3083" width="11.28515625" style="14" customWidth="1"/>
    <col min="3084" max="3084" width="8.85546875" style="14"/>
    <col min="3085" max="3085" width="22" style="14" customWidth="1"/>
    <col min="3086" max="3086" width="12.85546875" style="14" customWidth="1"/>
    <col min="3087" max="3087" width="13.42578125" style="14" customWidth="1"/>
    <col min="3088" max="3088" width="8.140625" style="14" customWidth="1"/>
    <col min="3089" max="3089" width="10.140625" style="14" customWidth="1"/>
    <col min="3090" max="3333" width="8.85546875" style="14"/>
    <col min="3334" max="3334" width="3.28515625" style="14" customWidth="1"/>
    <col min="3335" max="3335" width="3.7109375" style="14" customWidth="1"/>
    <col min="3336" max="3336" width="38.85546875" style="14" customWidth="1"/>
    <col min="3337" max="3337" width="4.42578125" style="14" customWidth="1"/>
    <col min="3338" max="3338" width="17.28515625" style="14" customWidth="1"/>
    <col min="3339" max="3339" width="11.28515625" style="14" customWidth="1"/>
    <col min="3340" max="3340" width="8.85546875" style="14"/>
    <col min="3341" max="3341" width="22" style="14" customWidth="1"/>
    <col min="3342" max="3342" width="12.85546875" style="14" customWidth="1"/>
    <col min="3343" max="3343" width="13.42578125" style="14" customWidth="1"/>
    <col min="3344" max="3344" width="8.140625" style="14" customWidth="1"/>
    <col min="3345" max="3345" width="10.140625" style="14" customWidth="1"/>
    <col min="3346" max="3589" width="8.85546875" style="14"/>
    <col min="3590" max="3590" width="3.28515625" style="14" customWidth="1"/>
    <col min="3591" max="3591" width="3.7109375" style="14" customWidth="1"/>
    <col min="3592" max="3592" width="38.85546875" style="14" customWidth="1"/>
    <col min="3593" max="3593" width="4.42578125" style="14" customWidth="1"/>
    <col min="3594" max="3594" width="17.28515625" style="14" customWidth="1"/>
    <col min="3595" max="3595" width="11.28515625" style="14" customWidth="1"/>
    <col min="3596" max="3596" width="8.85546875" style="14"/>
    <col min="3597" max="3597" width="22" style="14" customWidth="1"/>
    <col min="3598" max="3598" width="12.85546875" style="14" customWidth="1"/>
    <col min="3599" max="3599" width="13.42578125" style="14" customWidth="1"/>
    <col min="3600" max="3600" width="8.140625" style="14" customWidth="1"/>
    <col min="3601" max="3601" width="10.140625" style="14" customWidth="1"/>
    <col min="3602" max="3845" width="8.85546875" style="14"/>
    <col min="3846" max="3846" width="3.28515625" style="14" customWidth="1"/>
    <col min="3847" max="3847" width="3.7109375" style="14" customWidth="1"/>
    <col min="3848" max="3848" width="38.85546875" style="14" customWidth="1"/>
    <col min="3849" max="3849" width="4.42578125" style="14" customWidth="1"/>
    <col min="3850" max="3850" width="17.28515625" style="14" customWidth="1"/>
    <col min="3851" max="3851" width="11.28515625" style="14" customWidth="1"/>
    <col min="3852" max="3852" width="8.85546875" style="14"/>
    <col min="3853" max="3853" width="22" style="14" customWidth="1"/>
    <col min="3854" max="3854" width="12.85546875" style="14" customWidth="1"/>
    <col min="3855" max="3855" width="13.42578125" style="14" customWidth="1"/>
    <col min="3856" max="3856" width="8.140625" style="14" customWidth="1"/>
    <col min="3857" max="3857" width="10.140625" style="14" customWidth="1"/>
    <col min="3858" max="4101" width="8.85546875" style="14"/>
    <col min="4102" max="4102" width="3.28515625" style="14" customWidth="1"/>
    <col min="4103" max="4103" width="3.7109375" style="14" customWidth="1"/>
    <col min="4104" max="4104" width="38.85546875" style="14" customWidth="1"/>
    <col min="4105" max="4105" width="4.42578125" style="14" customWidth="1"/>
    <col min="4106" max="4106" width="17.28515625" style="14" customWidth="1"/>
    <col min="4107" max="4107" width="11.28515625" style="14" customWidth="1"/>
    <col min="4108" max="4108" width="8.85546875" style="14"/>
    <col min="4109" max="4109" width="22" style="14" customWidth="1"/>
    <col min="4110" max="4110" width="12.85546875" style="14" customWidth="1"/>
    <col min="4111" max="4111" width="13.42578125" style="14" customWidth="1"/>
    <col min="4112" max="4112" width="8.140625" style="14" customWidth="1"/>
    <col min="4113" max="4113" width="10.140625" style="14" customWidth="1"/>
    <col min="4114" max="4357" width="8.85546875" style="14"/>
    <col min="4358" max="4358" width="3.28515625" style="14" customWidth="1"/>
    <col min="4359" max="4359" width="3.7109375" style="14" customWidth="1"/>
    <col min="4360" max="4360" width="38.85546875" style="14" customWidth="1"/>
    <col min="4361" max="4361" width="4.42578125" style="14" customWidth="1"/>
    <col min="4362" max="4362" width="17.28515625" style="14" customWidth="1"/>
    <col min="4363" max="4363" width="11.28515625" style="14" customWidth="1"/>
    <col min="4364" max="4364" width="8.85546875" style="14"/>
    <col min="4365" max="4365" width="22" style="14" customWidth="1"/>
    <col min="4366" max="4366" width="12.85546875" style="14" customWidth="1"/>
    <col min="4367" max="4367" width="13.42578125" style="14" customWidth="1"/>
    <col min="4368" max="4368" width="8.140625" style="14" customWidth="1"/>
    <col min="4369" max="4369" width="10.140625" style="14" customWidth="1"/>
    <col min="4370" max="4613" width="8.85546875" style="14"/>
    <col min="4614" max="4614" width="3.28515625" style="14" customWidth="1"/>
    <col min="4615" max="4615" width="3.7109375" style="14" customWidth="1"/>
    <col min="4616" max="4616" width="38.85546875" style="14" customWidth="1"/>
    <col min="4617" max="4617" width="4.42578125" style="14" customWidth="1"/>
    <col min="4618" max="4618" width="17.28515625" style="14" customWidth="1"/>
    <col min="4619" max="4619" width="11.28515625" style="14" customWidth="1"/>
    <col min="4620" max="4620" width="8.85546875" style="14"/>
    <col min="4621" max="4621" width="22" style="14" customWidth="1"/>
    <col min="4622" max="4622" width="12.85546875" style="14" customWidth="1"/>
    <col min="4623" max="4623" width="13.42578125" style="14" customWidth="1"/>
    <col min="4624" max="4624" width="8.140625" style="14" customWidth="1"/>
    <col min="4625" max="4625" width="10.140625" style="14" customWidth="1"/>
    <col min="4626" max="4869" width="8.85546875" style="14"/>
    <col min="4870" max="4870" width="3.28515625" style="14" customWidth="1"/>
    <col min="4871" max="4871" width="3.7109375" style="14" customWidth="1"/>
    <col min="4872" max="4872" width="38.85546875" style="14" customWidth="1"/>
    <col min="4873" max="4873" width="4.42578125" style="14" customWidth="1"/>
    <col min="4874" max="4874" width="17.28515625" style="14" customWidth="1"/>
    <col min="4875" max="4875" width="11.28515625" style="14" customWidth="1"/>
    <col min="4876" max="4876" width="8.85546875" style="14"/>
    <col min="4877" max="4877" width="22" style="14" customWidth="1"/>
    <col min="4878" max="4878" width="12.85546875" style="14" customWidth="1"/>
    <col min="4879" max="4879" width="13.42578125" style="14" customWidth="1"/>
    <col min="4880" max="4880" width="8.140625" style="14" customWidth="1"/>
    <col min="4881" max="4881" width="10.140625" style="14" customWidth="1"/>
    <col min="4882" max="5125" width="8.85546875" style="14"/>
    <col min="5126" max="5126" width="3.28515625" style="14" customWidth="1"/>
    <col min="5127" max="5127" width="3.7109375" style="14" customWidth="1"/>
    <col min="5128" max="5128" width="38.85546875" style="14" customWidth="1"/>
    <col min="5129" max="5129" width="4.42578125" style="14" customWidth="1"/>
    <col min="5130" max="5130" width="17.28515625" style="14" customWidth="1"/>
    <col min="5131" max="5131" width="11.28515625" style="14" customWidth="1"/>
    <col min="5132" max="5132" width="8.85546875" style="14"/>
    <col min="5133" max="5133" width="22" style="14" customWidth="1"/>
    <col min="5134" max="5134" width="12.85546875" style="14" customWidth="1"/>
    <col min="5135" max="5135" width="13.42578125" style="14" customWidth="1"/>
    <col min="5136" max="5136" width="8.140625" style="14" customWidth="1"/>
    <col min="5137" max="5137" width="10.140625" style="14" customWidth="1"/>
    <col min="5138" max="5381" width="8.85546875" style="14"/>
    <col min="5382" max="5382" width="3.28515625" style="14" customWidth="1"/>
    <col min="5383" max="5383" width="3.7109375" style="14" customWidth="1"/>
    <col min="5384" max="5384" width="38.85546875" style="14" customWidth="1"/>
    <col min="5385" max="5385" width="4.42578125" style="14" customWidth="1"/>
    <col min="5386" max="5386" width="17.28515625" style="14" customWidth="1"/>
    <col min="5387" max="5387" width="11.28515625" style="14" customWidth="1"/>
    <col min="5388" max="5388" width="8.85546875" style="14"/>
    <col min="5389" max="5389" width="22" style="14" customWidth="1"/>
    <col min="5390" max="5390" width="12.85546875" style="14" customWidth="1"/>
    <col min="5391" max="5391" width="13.42578125" style="14" customWidth="1"/>
    <col min="5392" max="5392" width="8.140625" style="14" customWidth="1"/>
    <col min="5393" max="5393" width="10.140625" style="14" customWidth="1"/>
    <col min="5394" max="5637" width="8.85546875" style="14"/>
    <col min="5638" max="5638" width="3.28515625" style="14" customWidth="1"/>
    <col min="5639" max="5639" width="3.7109375" style="14" customWidth="1"/>
    <col min="5640" max="5640" width="38.85546875" style="14" customWidth="1"/>
    <col min="5641" max="5641" width="4.42578125" style="14" customWidth="1"/>
    <col min="5642" max="5642" width="17.28515625" style="14" customWidth="1"/>
    <col min="5643" max="5643" width="11.28515625" style="14" customWidth="1"/>
    <col min="5644" max="5644" width="8.85546875" style="14"/>
    <col min="5645" max="5645" width="22" style="14" customWidth="1"/>
    <col min="5646" max="5646" width="12.85546875" style="14" customWidth="1"/>
    <col min="5647" max="5647" width="13.42578125" style="14" customWidth="1"/>
    <col min="5648" max="5648" width="8.140625" style="14" customWidth="1"/>
    <col min="5649" max="5649" width="10.140625" style="14" customWidth="1"/>
    <col min="5650" max="5893" width="8.85546875" style="14"/>
    <col min="5894" max="5894" width="3.28515625" style="14" customWidth="1"/>
    <col min="5895" max="5895" width="3.7109375" style="14" customWidth="1"/>
    <col min="5896" max="5896" width="38.85546875" style="14" customWidth="1"/>
    <col min="5897" max="5897" width="4.42578125" style="14" customWidth="1"/>
    <col min="5898" max="5898" width="17.28515625" style="14" customWidth="1"/>
    <col min="5899" max="5899" width="11.28515625" style="14" customWidth="1"/>
    <col min="5900" max="5900" width="8.85546875" style="14"/>
    <col min="5901" max="5901" width="22" style="14" customWidth="1"/>
    <col min="5902" max="5902" width="12.85546875" style="14" customWidth="1"/>
    <col min="5903" max="5903" width="13.42578125" style="14" customWidth="1"/>
    <col min="5904" max="5904" width="8.140625" style="14" customWidth="1"/>
    <col min="5905" max="5905" width="10.140625" style="14" customWidth="1"/>
    <col min="5906" max="6149" width="8.85546875" style="14"/>
    <col min="6150" max="6150" width="3.28515625" style="14" customWidth="1"/>
    <col min="6151" max="6151" width="3.7109375" style="14" customWidth="1"/>
    <col min="6152" max="6152" width="38.85546875" style="14" customWidth="1"/>
    <col min="6153" max="6153" width="4.42578125" style="14" customWidth="1"/>
    <col min="6154" max="6154" width="17.28515625" style="14" customWidth="1"/>
    <col min="6155" max="6155" width="11.28515625" style="14" customWidth="1"/>
    <col min="6156" max="6156" width="8.85546875" style="14"/>
    <col min="6157" max="6157" width="22" style="14" customWidth="1"/>
    <col min="6158" max="6158" width="12.85546875" style="14" customWidth="1"/>
    <col min="6159" max="6159" width="13.42578125" style="14" customWidth="1"/>
    <col min="6160" max="6160" width="8.140625" style="14" customWidth="1"/>
    <col min="6161" max="6161" width="10.140625" style="14" customWidth="1"/>
    <col min="6162" max="6405" width="8.85546875" style="14"/>
    <col min="6406" max="6406" width="3.28515625" style="14" customWidth="1"/>
    <col min="6407" max="6407" width="3.7109375" style="14" customWidth="1"/>
    <col min="6408" max="6408" width="38.85546875" style="14" customWidth="1"/>
    <col min="6409" max="6409" width="4.42578125" style="14" customWidth="1"/>
    <col min="6410" max="6410" width="17.28515625" style="14" customWidth="1"/>
    <col min="6411" max="6411" width="11.28515625" style="14" customWidth="1"/>
    <col min="6412" max="6412" width="8.85546875" style="14"/>
    <col min="6413" max="6413" width="22" style="14" customWidth="1"/>
    <col min="6414" max="6414" width="12.85546875" style="14" customWidth="1"/>
    <col min="6415" max="6415" width="13.42578125" style="14" customWidth="1"/>
    <col min="6416" max="6416" width="8.140625" style="14" customWidth="1"/>
    <col min="6417" max="6417" width="10.140625" style="14" customWidth="1"/>
    <col min="6418" max="6661" width="8.85546875" style="14"/>
    <col min="6662" max="6662" width="3.28515625" style="14" customWidth="1"/>
    <col min="6663" max="6663" width="3.7109375" style="14" customWidth="1"/>
    <col min="6664" max="6664" width="38.85546875" style="14" customWidth="1"/>
    <col min="6665" max="6665" width="4.42578125" style="14" customWidth="1"/>
    <col min="6666" max="6666" width="17.28515625" style="14" customWidth="1"/>
    <col min="6667" max="6667" width="11.28515625" style="14" customWidth="1"/>
    <col min="6668" max="6668" width="8.85546875" style="14"/>
    <col min="6669" max="6669" width="22" style="14" customWidth="1"/>
    <col min="6670" max="6670" width="12.85546875" style="14" customWidth="1"/>
    <col min="6671" max="6671" width="13.42578125" style="14" customWidth="1"/>
    <col min="6672" max="6672" width="8.140625" style="14" customWidth="1"/>
    <col min="6673" max="6673" width="10.140625" style="14" customWidth="1"/>
    <col min="6674" max="6917" width="8.85546875" style="14"/>
    <col min="6918" max="6918" width="3.28515625" style="14" customWidth="1"/>
    <col min="6919" max="6919" width="3.7109375" style="14" customWidth="1"/>
    <col min="6920" max="6920" width="38.85546875" style="14" customWidth="1"/>
    <col min="6921" max="6921" width="4.42578125" style="14" customWidth="1"/>
    <col min="6922" max="6922" width="17.28515625" style="14" customWidth="1"/>
    <col min="6923" max="6923" width="11.28515625" style="14" customWidth="1"/>
    <col min="6924" max="6924" width="8.85546875" style="14"/>
    <col min="6925" max="6925" width="22" style="14" customWidth="1"/>
    <col min="6926" max="6926" width="12.85546875" style="14" customWidth="1"/>
    <col min="6927" max="6927" width="13.42578125" style="14" customWidth="1"/>
    <col min="6928" max="6928" width="8.140625" style="14" customWidth="1"/>
    <col min="6929" max="6929" width="10.140625" style="14" customWidth="1"/>
    <col min="6930" max="7173" width="8.85546875" style="14"/>
    <col min="7174" max="7174" width="3.28515625" style="14" customWidth="1"/>
    <col min="7175" max="7175" width="3.7109375" style="14" customWidth="1"/>
    <col min="7176" max="7176" width="38.85546875" style="14" customWidth="1"/>
    <col min="7177" max="7177" width="4.42578125" style="14" customWidth="1"/>
    <col min="7178" max="7178" width="17.28515625" style="14" customWidth="1"/>
    <col min="7179" max="7179" width="11.28515625" style="14" customWidth="1"/>
    <col min="7180" max="7180" width="8.85546875" style="14"/>
    <col min="7181" max="7181" width="22" style="14" customWidth="1"/>
    <col min="7182" max="7182" width="12.85546875" style="14" customWidth="1"/>
    <col min="7183" max="7183" width="13.42578125" style="14" customWidth="1"/>
    <col min="7184" max="7184" width="8.140625" style="14" customWidth="1"/>
    <col min="7185" max="7185" width="10.140625" style="14" customWidth="1"/>
    <col min="7186" max="7429" width="8.85546875" style="14"/>
    <col min="7430" max="7430" width="3.28515625" style="14" customWidth="1"/>
    <col min="7431" max="7431" width="3.7109375" style="14" customWidth="1"/>
    <col min="7432" max="7432" width="38.85546875" style="14" customWidth="1"/>
    <col min="7433" max="7433" width="4.42578125" style="14" customWidth="1"/>
    <col min="7434" max="7434" width="17.28515625" style="14" customWidth="1"/>
    <col min="7435" max="7435" width="11.28515625" style="14" customWidth="1"/>
    <col min="7436" max="7436" width="8.85546875" style="14"/>
    <col min="7437" max="7437" width="22" style="14" customWidth="1"/>
    <col min="7438" max="7438" width="12.85546875" style="14" customWidth="1"/>
    <col min="7439" max="7439" width="13.42578125" style="14" customWidth="1"/>
    <col min="7440" max="7440" width="8.140625" style="14" customWidth="1"/>
    <col min="7441" max="7441" width="10.140625" style="14" customWidth="1"/>
    <col min="7442" max="7685" width="8.85546875" style="14"/>
    <col min="7686" max="7686" width="3.28515625" style="14" customWidth="1"/>
    <col min="7687" max="7687" width="3.7109375" style="14" customWidth="1"/>
    <col min="7688" max="7688" width="38.85546875" style="14" customWidth="1"/>
    <col min="7689" max="7689" width="4.42578125" style="14" customWidth="1"/>
    <col min="7690" max="7690" width="17.28515625" style="14" customWidth="1"/>
    <col min="7691" max="7691" width="11.28515625" style="14" customWidth="1"/>
    <col min="7692" max="7692" width="8.85546875" style="14"/>
    <col min="7693" max="7693" width="22" style="14" customWidth="1"/>
    <col min="7694" max="7694" width="12.85546875" style="14" customWidth="1"/>
    <col min="7695" max="7695" width="13.42578125" style="14" customWidth="1"/>
    <col min="7696" max="7696" width="8.140625" style="14" customWidth="1"/>
    <col min="7697" max="7697" width="10.140625" style="14" customWidth="1"/>
    <col min="7698" max="7941" width="8.85546875" style="14"/>
    <col min="7942" max="7942" width="3.28515625" style="14" customWidth="1"/>
    <col min="7943" max="7943" width="3.7109375" style="14" customWidth="1"/>
    <col min="7944" max="7944" width="38.85546875" style="14" customWidth="1"/>
    <col min="7945" max="7945" width="4.42578125" style="14" customWidth="1"/>
    <col min="7946" max="7946" width="17.28515625" style="14" customWidth="1"/>
    <col min="7947" max="7947" width="11.28515625" style="14" customWidth="1"/>
    <col min="7948" max="7948" width="8.85546875" style="14"/>
    <col min="7949" max="7949" width="22" style="14" customWidth="1"/>
    <col min="7950" max="7950" width="12.85546875" style="14" customWidth="1"/>
    <col min="7951" max="7951" width="13.42578125" style="14" customWidth="1"/>
    <col min="7952" max="7952" width="8.140625" style="14" customWidth="1"/>
    <col min="7953" max="7953" width="10.140625" style="14" customWidth="1"/>
    <col min="7954" max="8197" width="8.85546875" style="14"/>
    <col min="8198" max="8198" width="3.28515625" style="14" customWidth="1"/>
    <col min="8199" max="8199" width="3.7109375" style="14" customWidth="1"/>
    <col min="8200" max="8200" width="38.85546875" style="14" customWidth="1"/>
    <col min="8201" max="8201" width="4.42578125" style="14" customWidth="1"/>
    <col min="8202" max="8202" width="17.28515625" style="14" customWidth="1"/>
    <col min="8203" max="8203" width="11.28515625" style="14" customWidth="1"/>
    <col min="8204" max="8204" width="8.85546875" style="14"/>
    <col min="8205" max="8205" width="22" style="14" customWidth="1"/>
    <col min="8206" max="8206" width="12.85546875" style="14" customWidth="1"/>
    <col min="8207" max="8207" width="13.42578125" style="14" customWidth="1"/>
    <col min="8208" max="8208" width="8.140625" style="14" customWidth="1"/>
    <col min="8209" max="8209" width="10.140625" style="14" customWidth="1"/>
    <col min="8210" max="8453" width="8.85546875" style="14"/>
    <col min="8454" max="8454" width="3.28515625" style="14" customWidth="1"/>
    <col min="8455" max="8455" width="3.7109375" style="14" customWidth="1"/>
    <col min="8456" max="8456" width="38.85546875" style="14" customWidth="1"/>
    <col min="8457" max="8457" width="4.42578125" style="14" customWidth="1"/>
    <col min="8458" max="8458" width="17.28515625" style="14" customWidth="1"/>
    <col min="8459" max="8459" width="11.28515625" style="14" customWidth="1"/>
    <col min="8460" max="8460" width="8.85546875" style="14"/>
    <col min="8461" max="8461" width="22" style="14" customWidth="1"/>
    <col min="8462" max="8462" width="12.85546875" style="14" customWidth="1"/>
    <col min="8463" max="8463" width="13.42578125" style="14" customWidth="1"/>
    <col min="8464" max="8464" width="8.140625" style="14" customWidth="1"/>
    <col min="8465" max="8465" width="10.140625" style="14" customWidth="1"/>
    <col min="8466" max="8709" width="8.85546875" style="14"/>
    <col min="8710" max="8710" width="3.28515625" style="14" customWidth="1"/>
    <col min="8711" max="8711" width="3.7109375" style="14" customWidth="1"/>
    <col min="8712" max="8712" width="38.85546875" style="14" customWidth="1"/>
    <col min="8713" max="8713" width="4.42578125" style="14" customWidth="1"/>
    <col min="8714" max="8714" width="17.28515625" style="14" customWidth="1"/>
    <col min="8715" max="8715" width="11.28515625" style="14" customWidth="1"/>
    <col min="8716" max="8716" width="8.85546875" style="14"/>
    <col min="8717" max="8717" width="22" style="14" customWidth="1"/>
    <col min="8718" max="8718" width="12.85546875" style="14" customWidth="1"/>
    <col min="8719" max="8719" width="13.42578125" style="14" customWidth="1"/>
    <col min="8720" max="8720" width="8.140625" style="14" customWidth="1"/>
    <col min="8721" max="8721" width="10.140625" style="14" customWidth="1"/>
    <col min="8722" max="8965" width="8.85546875" style="14"/>
    <col min="8966" max="8966" width="3.28515625" style="14" customWidth="1"/>
    <col min="8967" max="8967" width="3.7109375" style="14" customWidth="1"/>
    <col min="8968" max="8968" width="38.85546875" style="14" customWidth="1"/>
    <col min="8969" max="8969" width="4.42578125" style="14" customWidth="1"/>
    <col min="8970" max="8970" width="17.28515625" style="14" customWidth="1"/>
    <col min="8971" max="8971" width="11.28515625" style="14" customWidth="1"/>
    <col min="8972" max="8972" width="8.85546875" style="14"/>
    <col min="8973" max="8973" width="22" style="14" customWidth="1"/>
    <col min="8974" max="8974" width="12.85546875" style="14" customWidth="1"/>
    <col min="8975" max="8975" width="13.42578125" style="14" customWidth="1"/>
    <col min="8976" max="8976" width="8.140625" style="14" customWidth="1"/>
    <col min="8977" max="8977" width="10.140625" style="14" customWidth="1"/>
    <col min="8978" max="9221" width="8.85546875" style="14"/>
    <col min="9222" max="9222" width="3.28515625" style="14" customWidth="1"/>
    <col min="9223" max="9223" width="3.7109375" style="14" customWidth="1"/>
    <col min="9224" max="9224" width="38.85546875" style="14" customWidth="1"/>
    <col min="9225" max="9225" width="4.42578125" style="14" customWidth="1"/>
    <col min="9226" max="9226" width="17.28515625" style="14" customWidth="1"/>
    <col min="9227" max="9227" width="11.28515625" style="14" customWidth="1"/>
    <col min="9228" max="9228" width="8.85546875" style="14"/>
    <col min="9229" max="9229" width="22" style="14" customWidth="1"/>
    <col min="9230" max="9230" width="12.85546875" style="14" customWidth="1"/>
    <col min="9231" max="9231" width="13.42578125" style="14" customWidth="1"/>
    <col min="9232" max="9232" width="8.140625" style="14" customWidth="1"/>
    <col min="9233" max="9233" width="10.140625" style="14" customWidth="1"/>
    <col min="9234" max="9477" width="8.85546875" style="14"/>
    <col min="9478" max="9478" width="3.28515625" style="14" customWidth="1"/>
    <col min="9479" max="9479" width="3.7109375" style="14" customWidth="1"/>
    <col min="9480" max="9480" width="38.85546875" style="14" customWidth="1"/>
    <col min="9481" max="9481" width="4.42578125" style="14" customWidth="1"/>
    <col min="9482" max="9482" width="17.28515625" style="14" customWidth="1"/>
    <col min="9483" max="9483" width="11.28515625" style="14" customWidth="1"/>
    <col min="9484" max="9484" width="8.85546875" style="14"/>
    <col min="9485" max="9485" width="22" style="14" customWidth="1"/>
    <col min="9486" max="9486" width="12.85546875" style="14" customWidth="1"/>
    <col min="9487" max="9487" width="13.42578125" style="14" customWidth="1"/>
    <col min="9488" max="9488" width="8.140625" style="14" customWidth="1"/>
    <col min="9489" max="9489" width="10.140625" style="14" customWidth="1"/>
    <col min="9490" max="9733" width="8.85546875" style="14"/>
    <col min="9734" max="9734" width="3.28515625" style="14" customWidth="1"/>
    <col min="9735" max="9735" width="3.7109375" style="14" customWidth="1"/>
    <col min="9736" max="9736" width="38.85546875" style="14" customWidth="1"/>
    <col min="9737" max="9737" width="4.42578125" style="14" customWidth="1"/>
    <col min="9738" max="9738" width="17.28515625" style="14" customWidth="1"/>
    <col min="9739" max="9739" width="11.28515625" style="14" customWidth="1"/>
    <col min="9740" max="9740" width="8.85546875" style="14"/>
    <col min="9741" max="9741" width="22" style="14" customWidth="1"/>
    <col min="9742" max="9742" width="12.85546875" style="14" customWidth="1"/>
    <col min="9743" max="9743" width="13.42578125" style="14" customWidth="1"/>
    <col min="9744" max="9744" width="8.140625" style="14" customWidth="1"/>
    <col min="9745" max="9745" width="10.140625" style="14" customWidth="1"/>
    <col min="9746" max="9989" width="8.85546875" style="14"/>
    <col min="9990" max="9990" width="3.28515625" style="14" customWidth="1"/>
    <col min="9991" max="9991" width="3.7109375" style="14" customWidth="1"/>
    <col min="9992" max="9992" width="38.85546875" style="14" customWidth="1"/>
    <col min="9993" max="9993" width="4.42578125" style="14" customWidth="1"/>
    <col min="9994" max="9994" width="17.28515625" style="14" customWidth="1"/>
    <col min="9995" max="9995" width="11.28515625" style="14" customWidth="1"/>
    <col min="9996" max="9996" width="8.85546875" style="14"/>
    <col min="9997" max="9997" width="22" style="14" customWidth="1"/>
    <col min="9998" max="9998" width="12.85546875" style="14" customWidth="1"/>
    <col min="9999" max="9999" width="13.42578125" style="14" customWidth="1"/>
    <col min="10000" max="10000" width="8.140625" style="14" customWidth="1"/>
    <col min="10001" max="10001" width="10.140625" style="14" customWidth="1"/>
    <col min="10002" max="10245" width="8.85546875" style="14"/>
    <col min="10246" max="10246" width="3.28515625" style="14" customWidth="1"/>
    <col min="10247" max="10247" width="3.7109375" style="14" customWidth="1"/>
    <col min="10248" max="10248" width="38.85546875" style="14" customWidth="1"/>
    <col min="10249" max="10249" width="4.42578125" style="14" customWidth="1"/>
    <col min="10250" max="10250" width="17.28515625" style="14" customWidth="1"/>
    <col min="10251" max="10251" width="11.28515625" style="14" customWidth="1"/>
    <col min="10252" max="10252" width="8.85546875" style="14"/>
    <col min="10253" max="10253" width="22" style="14" customWidth="1"/>
    <col min="10254" max="10254" width="12.85546875" style="14" customWidth="1"/>
    <col min="10255" max="10255" width="13.42578125" style="14" customWidth="1"/>
    <col min="10256" max="10256" width="8.140625" style="14" customWidth="1"/>
    <col min="10257" max="10257" width="10.140625" style="14" customWidth="1"/>
    <col min="10258" max="10501" width="8.85546875" style="14"/>
    <col min="10502" max="10502" width="3.28515625" style="14" customWidth="1"/>
    <col min="10503" max="10503" width="3.7109375" style="14" customWidth="1"/>
    <col min="10504" max="10504" width="38.85546875" style="14" customWidth="1"/>
    <col min="10505" max="10505" width="4.42578125" style="14" customWidth="1"/>
    <col min="10506" max="10506" width="17.28515625" style="14" customWidth="1"/>
    <col min="10507" max="10507" width="11.28515625" style="14" customWidth="1"/>
    <col min="10508" max="10508" width="8.85546875" style="14"/>
    <col min="10509" max="10509" width="22" style="14" customWidth="1"/>
    <col min="10510" max="10510" width="12.85546875" style="14" customWidth="1"/>
    <col min="10511" max="10511" width="13.42578125" style="14" customWidth="1"/>
    <col min="10512" max="10512" width="8.140625" style="14" customWidth="1"/>
    <col min="10513" max="10513" width="10.140625" style="14" customWidth="1"/>
    <col min="10514" max="10757" width="8.85546875" style="14"/>
    <col min="10758" max="10758" width="3.28515625" style="14" customWidth="1"/>
    <col min="10759" max="10759" width="3.7109375" style="14" customWidth="1"/>
    <col min="10760" max="10760" width="38.85546875" style="14" customWidth="1"/>
    <col min="10761" max="10761" width="4.42578125" style="14" customWidth="1"/>
    <col min="10762" max="10762" width="17.28515625" style="14" customWidth="1"/>
    <col min="10763" max="10763" width="11.28515625" style="14" customWidth="1"/>
    <col min="10764" max="10764" width="8.85546875" style="14"/>
    <col min="10765" max="10765" width="22" style="14" customWidth="1"/>
    <col min="10766" max="10766" width="12.85546875" style="14" customWidth="1"/>
    <col min="10767" max="10767" width="13.42578125" style="14" customWidth="1"/>
    <col min="10768" max="10768" width="8.140625" style="14" customWidth="1"/>
    <col min="10769" max="10769" width="10.140625" style="14" customWidth="1"/>
    <col min="10770" max="11013" width="8.85546875" style="14"/>
    <col min="11014" max="11014" width="3.28515625" style="14" customWidth="1"/>
    <col min="11015" max="11015" width="3.7109375" style="14" customWidth="1"/>
    <col min="11016" max="11016" width="38.85546875" style="14" customWidth="1"/>
    <col min="11017" max="11017" width="4.42578125" style="14" customWidth="1"/>
    <col min="11018" max="11018" width="17.28515625" style="14" customWidth="1"/>
    <col min="11019" max="11019" width="11.28515625" style="14" customWidth="1"/>
    <col min="11020" max="11020" width="8.85546875" style="14"/>
    <col min="11021" max="11021" width="22" style="14" customWidth="1"/>
    <col min="11022" max="11022" width="12.85546875" style="14" customWidth="1"/>
    <col min="11023" max="11023" width="13.42578125" style="14" customWidth="1"/>
    <col min="11024" max="11024" width="8.140625" style="14" customWidth="1"/>
    <col min="11025" max="11025" width="10.140625" style="14" customWidth="1"/>
    <col min="11026" max="11269" width="8.85546875" style="14"/>
    <col min="11270" max="11270" width="3.28515625" style="14" customWidth="1"/>
    <col min="11271" max="11271" width="3.7109375" style="14" customWidth="1"/>
    <col min="11272" max="11272" width="38.85546875" style="14" customWidth="1"/>
    <col min="11273" max="11273" width="4.42578125" style="14" customWidth="1"/>
    <col min="11274" max="11274" width="17.28515625" style="14" customWidth="1"/>
    <col min="11275" max="11275" width="11.28515625" style="14" customWidth="1"/>
    <col min="11276" max="11276" width="8.85546875" style="14"/>
    <col min="11277" max="11277" width="22" style="14" customWidth="1"/>
    <col min="11278" max="11278" width="12.85546875" style="14" customWidth="1"/>
    <col min="11279" max="11279" width="13.42578125" style="14" customWidth="1"/>
    <col min="11280" max="11280" width="8.140625" style="14" customWidth="1"/>
    <col min="11281" max="11281" width="10.140625" style="14" customWidth="1"/>
    <col min="11282" max="11525" width="8.85546875" style="14"/>
    <col min="11526" max="11526" width="3.28515625" style="14" customWidth="1"/>
    <col min="11527" max="11527" width="3.7109375" style="14" customWidth="1"/>
    <col min="11528" max="11528" width="38.85546875" style="14" customWidth="1"/>
    <col min="11529" max="11529" width="4.42578125" style="14" customWidth="1"/>
    <col min="11530" max="11530" width="17.28515625" style="14" customWidth="1"/>
    <col min="11531" max="11531" width="11.28515625" style="14" customWidth="1"/>
    <col min="11532" max="11532" width="8.85546875" style="14"/>
    <col min="11533" max="11533" width="22" style="14" customWidth="1"/>
    <col min="11534" max="11534" width="12.85546875" style="14" customWidth="1"/>
    <col min="11535" max="11535" width="13.42578125" style="14" customWidth="1"/>
    <col min="11536" max="11536" width="8.140625" style="14" customWidth="1"/>
    <col min="11537" max="11537" width="10.140625" style="14" customWidth="1"/>
    <col min="11538" max="11781" width="8.85546875" style="14"/>
    <col min="11782" max="11782" width="3.28515625" style="14" customWidth="1"/>
    <col min="11783" max="11783" width="3.7109375" style="14" customWidth="1"/>
    <col min="11784" max="11784" width="38.85546875" style="14" customWidth="1"/>
    <col min="11785" max="11785" width="4.42578125" style="14" customWidth="1"/>
    <col min="11786" max="11786" width="17.28515625" style="14" customWidth="1"/>
    <col min="11787" max="11787" width="11.28515625" style="14" customWidth="1"/>
    <col min="11788" max="11788" width="8.85546875" style="14"/>
    <col min="11789" max="11789" width="22" style="14" customWidth="1"/>
    <col min="11790" max="11790" width="12.85546875" style="14" customWidth="1"/>
    <col min="11791" max="11791" width="13.42578125" style="14" customWidth="1"/>
    <col min="11792" max="11792" width="8.140625" style="14" customWidth="1"/>
    <col min="11793" max="11793" width="10.140625" style="14" customWidth="1"/>
    <col min="11794" max="12037" width="8.85546875" style="14"/>
    <col min="12038" max="12038" width="3.28515625" style="14" customWidth="1"/>
    <col min="12039" max="12039" width="3.7109375" style="14" customWidth="1"/>
    <col min="12040" max="12040" width="38.85546875" style="14" customWidth="1"/>
    <col min="12041" max="12041" width="4.42578125" style="14" customWidth="1"/>
    <col min="12042" max="12042" width="17.28515625" style="14" customWidth="1"/>
    <col min="12043" max="12043" width="11.28515625" style="14" customWidth="1"/>
    <col min="12044" max="12044" width="8.85546875" style="14"/>
    <col min="12045" max="12045" width="22" style="14" customWidth="1"/>
    <col min="12046" max="12046" width="12.85546875" style="14" customWidth="1"/>
    <col min="12047" max="12047" width="13.42578125" style="14" customWidth="1"/>
    <col min="12048" max="12048" width="8.140625" style="14" customWidth="1"/>
    <col min="12049" max="12049" width="10.140625" style="14" customWidth="1"/>
    <col min="12050" max="12293" width="8.85546875" style="14"/>
    <col min="12294" max="12294" width="3.28515625" style="14" customWidth="1"/>
    <col min="12295" max="12295" width="3.7109375" style="14" customWidth="1"/>
    <col min="12296" max="12296" width="38.85546875" style="14" customWidth="1"/>
    <col min="12297" max="12297" width="4.42578125" style="14" customWidth="1"/>
    <col min="12298" max="12298" width="17.28515625" style="14" customWidth="1"/>
    <col min="12299" max="12299" width="11.28515625" style="14" customWidth="1"/>
    <col min="12300" max="12300" width="8.85546875" style="14"/>
    <col min="12301" max="12301" width="22" style="14" customWidth="1"/>
    <col min="12302" max="12302" width="12.85546875" style="14" customWidth="1"/>
    <col min="12303" max="12303" width="13.42578125" style="14" customWidth="1"/>
    <col min="12304" max="12304" width="8.140625" style="14" customWidth="1"/>
    <col min="12305" max="12305" width="10.140625" style="14" customWidth="1"/>
    <col min="12306" max="12549" width="8.85546875" style="14"/>
    <col min="12550" max="12550" width="3.28515625" style="14" customWidth="1"/>
    <col min="12551" max="12551" width="3.7109375" style="14" customWidth="1"/>
    <col min="12552" max="12552" width="38.85546875" style="14" customWidth="1"/>
    <col min="12553" max="12553" width="4.42578125" style="14" customWidth="1"/>
    <col min="12554" max="12554" width="17.28515625" style="14" customWidth="1"/>
    <col min="12555" max="12555" width="11.28515625" style="14" customWidth="1"/>
    <col min="12556" max="12556" width="8.85546875" style="14"/>
    <col min="12557" max="12557" width="22" style="14" customWidth="1"/>
    <col min="12558" max="12558" width="12.85546875" style="14" customWidth="1"/>
    <col min="12559" max="12559" width="13.42578125" style="14" customWidth="1"/>
    <col min="12560" max="12560" width="8.140625" style="14" customWidth="1"/>
    <col min="12561" max="12561" width="10.140625" style="14" customWidth="1"/>
    <col min="12562" max="12805" width="8.85546875" style="14"/>
    <col min="12806" max="12806" width="3.28515625" style="14" customWidth="1"/>
    <col min="12807" max="12807" width="3.7109375" style="14" customWidth="1"/>
    <col min="12808" max="12808" width="38.85546875" style="14" customWidth="1"/>
    <col min="12809" max="12809" width="4.42578125" style="14" customWidth="1"/>
    <col min="12810" max="12810" width="17.28515625" style="14" customWidth="1"/>
    <col min="12811" max="12811" width="11.28515625" style="14" customWidth="1"/>
    <col min="12812" max="12812" width="8.85546875" style="14"/>
    <col min="12813" max="12813" width="22" style="14" customWidth="1"/>
    <col min="12814" max="12814" width="12.85546875" style="14" customWidth="1"/>
    <col min="12815" max="12815" width="13.42578125" style="14" customWidth="1"/>
    <col min="12816" max="12816" width="8.140625" style="14" customWidth="1"/>
    <col min="12817" max="12817" width="10.140625" style="14" customWidth="1"/>
    <col min="12818" max="13061" width="8.85546875" style="14"/>
    <col min="13062" max="13062" width="3.28515625" style="14" customWidth="1"/>
    <col min="13063" max="13063" width="3.7109375" style="14" customWidth="1"/>
    <col min="13064" max="13064" width="38.85546875" style="14" customWidth="1"/>
    <col min="13065" max="13065" width="4.42578125" style="14" customWidth="1"/>
    <col min="13066" max="13066" width="17.28515625" style="14" customWidth="1"/>
    <col min="13067" max="13067" width="11.28515625" style="14" customWidth="1"/>
    <col min="13068" max="13068" width="8.85546875" style="14"/>
    <col min="13069" max="13069" width="22" style="14" customWidth="1"/>
    <col min="13070" max="13070" width="12.85546875" style="14" customWidth="1"/>
    <col min="13071" max="13071" width="13.42578125" style="14" customWidth="1"/>
    <col min="13072" max="13072" width="8.140625" style="14" customWidth="1"/>
    <col min="13073" max="13073" width="10.140625" style="14" customWidth="1"/>
    <col min="13074" max="13317" width="8.85546875" style="14"/>
    <col min="13318" max="13318" width="3.28515625" style="14" customWidth="1"/>
    <col min="13319" max="13319" width="3.7109375" style="14" customWidth="1"/>
    <col min="13320" max="13320" width="38.85546875" style="14" customWidth="1"/>
    <col min="13321" max="13321" width="4.42578125" style="14" customWidth="1"/>
    <col min="13322" max="13322" width="17.28515625" style="14" customWidth="1"/>
    <col min="13323" max="13323" width="11.28515625" style="14" customWidth="1"/>
    <col min="13324" max="13324" width="8.85546875" style="14"/>
    <col min="13325" max="13325" width="22" style="14" customWidth="1"/>
    <col min="13326" max="13326" width="12.85546875" style="14" customWidth="1"/>
    <col min="13327" max="13327" width="13.42578125" style="14" customWidth="1"/>
    <col min="13328" max="13328" width="8.140625" style="14" customWidth="1"/>
    <col min="13329" max="13329" width="10.140625" style="14" customWidth="1"/>
    <col min="13330" max="13573" width="8.85546875" style="14"/>
    <col min="13574" max="13574" width="3.28515625" style="14" customWidth="1"/>
    <col min="13575" max="13575" width="3.7109375" style="14" customWidth="1"/>
    <col min="13576" max="13576" width="38.85546875" style="14" customWidth="1"/>
    <col min="13577" max="13577" width="4.42578125" style="14" customWidth="1"/>
    <col min="13578" max="13578" width="17.28515625" style="14" customWidth="1"/>
    <col min="13579" max="13579" width="11.28515625" style="14" customWidth="1"/>
    <col min="13580" max="13580" width="8.85546875" style="14"/>
    <col min="13581" max="13581" width="22" style="14" customWidth="1"/>
    <col min="13582" max="13582" width="12.85546875" style="14" customWidth="1"/>
    <col min="13583" max="13583" width="13.42578125" style="14" customWidth="1"/>
    <col min="13584" max="13584" width="8.140625" style="14" customWidth="1"/>
    <col min="13585" max="13585" width="10.140625" style="14" customWidth="1"/>
    <col min="13586" max="13829" width="8.85546875" style="14"/>
    <col min="13830" max="13830" width="3.28515625" style="14" customWidth="1"/>
    <col min="13831" max="13831" width="3.7109375" style="14" customWidth="1"/>
    <col min="13832" max="13832" width="38.85546875" style="14" customWidth="1"/>
    <col min="13833" max="13833" width="4.42578125" style="14" customWidth="1"/>
    <col min="13834" max="13834" width="17.28515625" style="14" customWidth="1"/>
    <col min="13835" max="13835" width="11.28515625" style="14" customWidth="1"/>
    <col min="13836" max="13836" width="8.85546875" style="14"/>
    <col min="13837" max="13837" width="22" style="14" customWidth="1"/>
    <col min="13838" max="13838" width="12.85546875" style="14" customWidth="1"/>
    <col min="13839" max="13839" width="13.42578125" style="14" customWidth="1"/>
    <col min="13840" max="13840" width="8.140625" style="14" customWidth="1"/>
    <col min="13841" max="13841" width="10.140625" style="14" customWidth="1"/>
    <col min="13842" max="14085" width="8.85546875" style="14"/>
    <col min="14086" max="14086" width="3.28515625" style="14" customWidth="1"/>
    <col min="14087" max="14087" width="3.7109375" style="14" customWidth="1"/>
    <col min="14088" max="14088" width="38.85546875" style="14" customWidth="1"/>
    <col min="14089" max="14089" width="4.42578125" style="14" customWidth="1"/>
    <col min="14090" max="14090" width="17.28515625" style="14" customWidth="1"/>
    <col min="14091" max="14091" width="11.28515625" style="14" customWidth="1"/>
    <col min="14092" max="14092" width="8.85546875" style="14"/>
    <col min="14093" max="14093" width="22" style="14" customWidth="1"/>
    <col min="14094" max="14094" width="12.85546875" style="14" customWidth="1"/>
    <col min="14095" max="14095" width="13.42578125" style="14" customWidth="1"/>
    <col min="14096" max="14096" width="8.140625" style="14" customWidth="1"/>
    <col min="14097" max="14097" width="10.140625" style="14" customWidth="1"/>
    <col min="14098" max="14341" width="8.85546875" style="14"/>
    <col min="14342" max="14342" width="3.28515625" style="14" customWidth="1"/>
    <col min="14343" max="14343" width="3.7109375" style="14" customWidth="1"/>
    <col min="14344" max="14344" width="38.85546875" style="14" customWidth="1"/>
    <col min="14345" max="14345" width="4.42578125" style="14" customWidth="1"/>
    <col min="14346" max="14346" width="17.28515625" style="14" customWidth="1"/>
    <col min="14347" max="14347" width="11.28515625" style="14" customWidth="1"/>
    <col min="14348" max="14348" width="8.85546875" style="14"/>
    <col min="14349" max="14349" width="22" style="14" customWidth="1"/>
    <col min="14350" max="14350" width="12.85546875" style="14" customWidth="1"/>
    <col min="14351" max="14351" width="13.42578125" style="14" customWidth="1"/>
    <col min="14352" max="14352" width="8.140625" style="14" customWidth="1"/>
    <col min="14353" max="14353" width="10.140625" style="14" customWidth="1"/>
    <col min="14354" max="14597" width="8.85546875" style="14"/>
    <col min="14598" max="14598" width="3.28515625" style="14" customWidth="1"/>
    <col min="14599" max="14599" width="3.7109375" style="14" customWidth="1"/>
    <col min="14600" max="14600" width="38.85546875" style="14" customWidth="1"/>
    <col min="14601" max="14601" width="4.42578125" style="14" customWidth="1"/>
    <col min="14602" max="14602" width="17.28515625" style="14" customWidth="1"/>
    <col min="14603" max="14603" width="11.28515625" style="14" customWidth="1"/>
    <col min="14604" max="14604" width="8.85546875" style="14"/>
    <col min="14605" max="14605" width="22" style="14" customWidth="1"/>
    <col min="14606" max="14606" width="12.85546875" style="14" customWidth="1"/>
    <col min="14607" max="14607" width="13.42578125" style="14" customWidth="1"/>
    <col min="14608" max="14608" width="8.140625" style="14" customWidth="1"/>
    <col min="14609" max="14609" width="10.140625" style="14" customWidth="1"/>
    <col min="14610" max="14853" width="8.85546875" style="14"/>
    <col min="14854" max="14854" width="3.28515625" style="14" customWidth="1"/>
    <col min="14855" max="14855" width="3.7109375" style="14" customWidth="1"/>
    <col min="14856" max="14856" width="38.85546875" style="14" customWidth="1"/>
    <col min="14857" max="14857" width="4.42578125" style="14" customWidth="1"/>
    <col min="14858" max="14858" width="17.28515625" style="14" customWidth="1"/>
    <col min="14859" max="14859" width="11.28515625" style="14" customWidth="1"/>
    <col min="14860" max="14860" width="8.85546875" style="14"/>
    <col min="14861" max="14861" width="22" style="14" customWidth="1"/>
    <col min="14862" max="14862" width="12.85546875" style="14" customWidth="1"/>
    <col min="14863" max="14863" width="13.42578125" style="14" customWidth="1"/>
    <col min="14864" max="14864" width="8.140625" style="14" customWidth="1"/>
    <col min="14865" max="14865" width="10.140625" style="14" customWidth="1"/>
    <col min="14866" max="15109" width="8.85546875" style="14"/>
    <col min="15110" max="15110" width="3.28515625" style="14" customWidth="1"/>
    <col min="15111" max="15111" width="3.7109375" style="14" customWidth="1"/>
    <col min="15112" max="15112" width="38.85546875" style="14" customWidth="1"/>
    <col min="15113" max="15113" width="4.42578125" style="14" customWidth="1"/>
    <col min="15114" max="15114" width="17.28515625" style="14" customWidth="1"/>
    <col min="15115" max="15115" width="11.28515625" style="14" customWidth="1"/>
    <col min="15116" max="15116" width="8.85546875" style="14"/>
    <col min="15117" max="15117" width="22" style="14" customWidth="1"/>
    <col min="15118" max="15118" width="12.85546875" style="14" customWidth="1"/>
    <col min="15119" max="15119" width="13.42578125" style="14" customWidth="1"/>
    <col min="15120" max="15120" width="8.140625" style="14" customWidth="1"/>
    <col min="15121" max="15121" width="10.140625" style="14" customWidth="1"/>
    <col min="15122" max="15365" width="8.85546875" style="14"/>
    <col min="15366" max="15366" width="3.28515625" style="14" customWidth="1"/>
    <col min="15367" max="15367" width="3.7109375" style="14" customWidth="1"/>
    <col min="15368" max="15368" width="38.85546875" style="14" customWidth="1"/>
    <col min="15369" max="15369" width="4.42578125" style="14" customWidth="1"/>
    <col min="15370" max="15370" width="17.28515625" style="14" customWidth="1"/>
    <col min="15371" max="15371" width="11.28515625" style="14" customWidth="1"/>
    <col min="15372" max="15372" width="8.85546875" style="14"/>
    <col min="15373" max="15373" width="22" style="14" customWidth="1"/>
    <col min="15374" max="15374" width="12.85546875" style="14" customWidth="1"/>
    <col min="15375" max="15375" width="13.42578125" style="14" customWidth="1"/>
    <col min="15376" max="15376" width="8.140625" style="14" customWidth="1"/>
    <col min="15377" max="15377" width="10.140625" style="14" customWidth="1"/>
    <col min="15378" max="15621" width="8.85546875" style="14"/>
    <col min="15622" max="15622" width="3.28515625" style="14" customWidth="1"/>
    <col min="15623" max="15623" width="3.7109375" style="14" customWidth="1"/>
    <col min="15624" max="15624" width="38.85546875" style="14" customWidth="1"/>
    <col min="15625" max="15625" width="4.42578125" style="14" customWidth="1"/>
    <col min="15626" max="15626" width="17.28515625" style="14" customWidth="1"/>
    <col min="15627" max="15627" width="11.28515625" style="14" customWidth="1"/>
    <col min="15628" max="15628" width="8.85546875" style="14"/>
    <col min="15629" max="15629" width="22" style="14" customWidth="1"/>
    <col min="15630" max="15630" width="12.85546875" style="14" customWidth="1"/>
    <col min="15631" max="15631" width="13.42578125" style="14" customWidth="1"/>
    <col min="15632" max="15632" width="8.140625" style="14" customWidth="1"/>
    <col min="15633" max="15633" width="10.140625" style="14" customWidth="1"/>
    <col min="15634" max="15877" width="8.85546875" style="14"/>
    <col min="15878" max="15878" width="3.28515625" style="14" customWidth="1"/>
    <col min="15879" max="15879" width="3.7109375" style="14" customWidth="1"/>
    <col min="15880" max="15880" width="38.85546875" style="14" customWidth="1"/>
    <col min="15881" max="15881" width="4.42578125" style="14" customWidth="1"/>
    <col min="15882" max="15882" width="17.28515625" style="14" customWidth="1"/>
    <col min="15883" max="15883" width="11.28515625" style="14" customWidth="1"/>
    <col min="15884" max="15884" width="8.85546875" style="14"/>
    <col min="15885" max="15885" width="22" style="14" customWidth="1"/>
    <col min="15886" max="15886" width="12.85546875" style="14" customWidth="1"/>
    <col min="15887" max="15887" width="13.42578125" style="14" customWidth="1"/>
    <col min="15888" max="15888" width="8.140625" style="14" customWidth="1"/>
    <col min="15889" max="15889" width="10.140625" style="14" customWidth="1"/>
    <col min="15890" max="16133" width="8.85546875" style="14"/>
    <col min="16134" max="16134" width="3.28515625" style="14" customWidth="1"/>
    <col min="16135" max="16135" width="3.7109375" style="14" customWidth="1"/>
    <col min="16136" max="16136" width="38.85546875" style="14" customWidth="1"/>
    <col min="16137" max="16137" width="4.42578125" style="14" customWidth="1"/>
    <col min="16138" max="16138" width="17.28515625" style="14" customWidth="1"/>
    <col min="16139" max="16139" width="11.28515625" style="14" customWidth="1"/>
    <col min="16140" max="16140" width="8.85546875" style="14"/>
    <col min="16141" max="16141" width="22" style="14" customWidth="1"/>
    <col min="16142" max="16142" width="12.85546875" style="14" customWidth="1"/>
    <col min="16143" max="16143" width="13.42578125" style="14" customWidth="1"/>
    <col min="16144" max="16144" width="8.140625" style="14" customWidth="1"/>
    <col min="16145" max="16145" width="10.140625" style="14" customWidth="1"/>
    <col min="16146" max="16384" width="8.85546875" style="14"/>
  </cols>
  <sheetData>
    <row r="2" spans="1:21" s="3" customFormat="1" ht="12" thickBot="1">
      <c r="B2" s="4" t="s">
        <v>120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5"/>
      <c r="P2" s="5"/>
      <c r="Q2" s="1"/>
      <c r="S2" s="185"/>
    </row>
    <row r="3" spans="1:21" s="13" customFormat="1" ht="15" customHeight="1" thickBot="1">
      <c r="N3" s="110"/>
    </row>
    <row r="4" spans="1:21">
      <c r="B4" s="114" t="s">
        <v>99</v>
      </c>
      <c r="C4" s="115"/>
      <c r="D4" s="115"/>
      <c r="E4" s="115"/>
      <c r="F4" s="115"/>
      <c r="G4" s="115"/>
      <c r="H4" s="115"/>
      <c r="I4" s="115"/>
      <c r="J4" s="116"/>
      <c r="K4" s="53" t="s">
        <v>101</v>
      </c>
      <c r="L4" s="54"/>
      <c r="M4" s="54"/>
      <c r="N4" s="111"/>
      <c r="O4" s="54"/>
      <c r="P4" s="55"/>
      <c r="Q4" s="186"/>
      <c r="R4" s="187"/>
      <c r="S4" s="188"/>
    </row>
    <row r="5" spans="1:21" s="19" customFormat="1" ht="12" thickBot="1">
      <c r="A5" s="19" t="s">
        <v>61</v>
      </c>
      <c r="B5" s="16" t="s">
        <v>24</v>
      </c>
      <c r="C5" s="17" t="s">
        <v>63</v>
      </c>
      <c r="D5" s="17" t="s">
        <v>104</v>
      </c>
      <c r="E5" s="17" t="s">
        <v>33</v>
      </c>
      <c r="F5" s="17" t="s">
        <v>64</v>
      </c>
      <c r="G5" s="17" t="s">
        <v>102</v>
      </c>
      <c r="H5" s="17" t="s">
        <v>61</v>
      </c>
      <c r="I5" s="17" t="s">
        <v>65</v>
      </c>
      <c r="J5" s="18" t="s">
        <v>35</v>
      </c>
      <c r="K5" s="16" t="s">
        <v>100</v>
      </c>
      <c r="L5" s="17" t="s">
        <v>9</v>
      </c>
      <c r="M5" s="17" t="s">
        <v>103</v>
      </c>
      <c r="N5" s="112" t="s">
        <v>61</v>
      </c>
      <c r="O5" s="17" t="s">
        <v>2</v>
      </c>
      <c r="P5" s="18" t="s">
        <v>66</v>
      </c>
      <c r="Q5" s="16" t="s">
        <v>262</v>
      </c>
      <c r="R5" s="17" t="s">
        <v>269</v>
      </c>
      <c r="S5" s="18" t="s">
        <v>270</v>
      </c>
    </row>
    <row r="6" spans="1:21" ht="45.75" thickBot="1">
      <c r="B6" s="31">
        <v>3</v>
      </c>
      <c r="C6" s="32" t="s">
        <v>62</v>
      </c>
      <c r="D6" s="32">
        <v>4</v>
      </c>
      <c r="E6" s="33" t="s">
        <v>68</v>
      </c>
      <c r="F6" s="32" t="s">
        <v>8</v>
      </c>
      <c r="G6" s="32"/>
      <c r="H6" s="32"/>
      <c r="I6" s="32"/>
      <c r="J6" s="34" t="s">
        <v>69</v>
      </c>
      <c r="K6" s="31">
        <v>315</v>
      </c>
      <c r="L6" s="32">
        <v>0</v>
      </c>
      <c r="M6" s="174">
        <f>IF(((K6*B6)-L6)&lt;0,0,(K6*B6)-L6)</f>
        <v>945</v>
      </c>
      <c r="N6" s="42" t="s">
        <v>1</v>
      </c>
      <c r="O6" s="42" t="s">
        <v>108</v>
      </c>
      <c r="P6" s="43"/>
      <c r="Q6" s="189" t="s">
        <v>239</v>
      </c>
      <c r="R6" s="189"/>
      <c r="S6" s="189"/>
    </row>
    <row r="7" spans="1:21" ht="45.75" thickBot="1">
      <c r="B7" s="143">
        <v>3</v>
      </c>
      <c r="C7" s="144" t="s">
        <v>70</v>
      </c>
      <c r="D7" s="145">
        <v>5</v>
      </c>
      <c r="E7" s="146" t="s">
        <v>71</v>
      </c>
      <c r="F7" s="145" t="s">
        <v>72</v>
      </c>
      <c r="G7" s="145"/>
      <c r="H7" s="145"/>
      <c r="I7" s="145"/>
      <c r="J7" s="147" t="s">
        <v>69</v>
      </c>
      <c r="K7" s="143">
        <v>315</v>
      </c>
      <c r="L7" s="145">
        <v>0</v>
      </c>
      <c r="M7" s="175">
        <f t="shared" ref="M7:M21" si="0">IF(((K7*B7)-L7)&lt;0,0,(K7*B7)-L7)</f>
        <v>945</v>
      </c>
      <c r="N7" s="148" t="s">
        <v>1</v>
      </c>
      <c r="O7" s="148" t="s">
        <v>108</v>
      </c>
      <c r="P7" s="149"/>
      <c r="Q7" s="189" t="s">
        <v>240</v>
      </c>
      <c r="R7" s="189"/>
      <c r="S7" s="189"/>
    </row>
    <row r="8" spans="1:21" ht="12" thickBot="1">
      <c r="B8" s="152">
        <v>3</v>
      </c>
      <c r="C8" s="13" t="s">
        <v>73</v>
      </c>
      <c r="D8" s="13">
        <v>6</v>
      </c>
      <c r="E8" s="35" t="s">
        <v>71</v>
      </c>
      <c r="F8" s="13" t="s">
        <v>67</v>
      </c>
      <c r="G8" s="13"/>
      <c r="H8" s="13"/>
      <c r="I8" s="13"/>
      <c r="J8" s="36" t="s">
        <v>69</v>
      </c>
      <c r="K8" s="44">
        <v>315</v>
      </c>
      <c r="L8" s="20">
        <v>0</v>
      </c>
      <c r="M8" s="22">
        <f t="shared" si="0"/>
        <v>945</v>
      </c>
      <c r="N8" s="21"/>
      <c r="O8" s="158" t="s">
        <v>119</v>
      </c>
      <c r="P8" s="161" t="s">
        <v>268</v>
      </c>
      <c r="Q8" s="190" t="s">
        <v>242</v>
      </c>
      <c r="R8" s="189" t="s">
        <v>243</v>
      </c>
      <c r="S8" s="191" t="s">
        <v>244</v>
      </c>
    </row>
    <row r="9" spans="1:21" s="150" customFormat="1" ht="12" thickBot="1">
      <c r="A9" s="150" t="s">
        <v>246</v>
      </c>
      <c r="B9" s="152">
        <v>6</v>
      </c>
      <c r="C9" s="27" t="s">
        <v>74</v>
      </c>
      <c r="D9" s="20">
        <v>7</v>
      </c>
      <c r="E9" s="160" t="s">
        <v>71</v>
      </c>
      <c r="F9" s="20" t="s">
        <v>67</v>
      </c>
      <c r="G9" s="20"/>
      <c r="H9" s="20"/>
      <c r="I9" s="20"/>
      <c r="J9" s="36" t="s">
        <v>69</v>
      </c>
      <c r="K9" s="44">
        <v>315</v>
      </c>
      <c r="L9" s="159">
        <v>1800</v>
      </c>
      <c r="M9" s="194">
        <f>IF(((K9*B9)-L9)&lt;0,0,(K9*B9)-L9)</f>
        <v>90</v>
      </c>
      <c r="N9" s="21"/>
      <c r="O9" s="158" t="s">
        <v>119</v>
      </c>
      <c r="P9" s="161"/>
      <c r="Q9" s="190" t="s">
        <v>247</v>
      </c>
      <c r="R9" s="192"/>
      <c r="S9" s="192"/>
      <c r="T9" s="151"/>
      <c r="U9" s="151"/>
    </row>
    <row r="10" spans="1:21" ht="12" thickBot="1">
      <c r="B10" s="152">
        <v>1</v>
      </c>
      <c r="C10" s="37" t="s">
        <v>75</v>
      </c>
      <c r="D10" s="13">
        <v>8</v>
      </c>
      <c r="E10" s="35" t="s">
        <v>71</v>
      </c>
      <c r="F10" s="13" t="s">
        <v>76</v>
      </c>
      <c r="G10" s="13"/>
      <c r="H10" s="13"/>
      <c r="J10" s="36" t="s">
        <v>69</v>
      </c>
      <c r="K10" s="44">
        <v>315</v>
      </c>
      <c r="L10" s="27">
        <v>0</v>
      </c>
      <c r="M10" s="22">
        <f t="shared" si="0"/>
        <v>315</v>
      </c>
      <c r="N10" s="21"/>
      <c r="O10" s="158" t="s">
        <v>119</v>
      </c>
      <c r="P10" s="161" t="s">
        <v>268</v>
      </c>
      <c r="Q10" s="190" t="s">
        <v>251</v>
      </c>
      <c r="R10" s="189" t="s">
        <v>252</v>
      </c>
      <c r="S10" s="189" t="s">
        <v>253</v>
      </c>
    </row>
    <row r="11" spans="1:21" ht="12" thickBot="1">
      <c r="B11" s="152">
        <v>1</v>
      </c>
      <c r="C11" s="13" t="s">
        <v>77</v>
      </c>
      <c r="D11" s="13">
        <v>9</v>
      </c>
      <c r="E11" s="35"/>
      <c r="F11" s="13"/>
      <c r="G11" s="13"/>
      <c r="H11" s="13"/>
      <c r="I11" s="13" t="s">
        <v>6</v>
      </c>
      <c r="J11" s="36" t="s">
        <v>69</v>
      </c>
      <c r="K11" s="44">
        <v>315</v>
      </c>
      <c r="L11" s="20">
        <v>0</v>
      </c>
      <c r="M11" s="22">
        <f t="shared" si="0"/>
        <v>315</v>
      </c>
      <c r="N11" s="21"/>
      <c r="O11" s="158" t="s">
        <v>119</v>
      </c>
      <c r="P11" s="161" t="s">
        <v>268</v>
      </c>
      <c r="Q11" s="190" t="s">
        <v>264</v>
      </c>
      <c r="R11" s="189"/>
      <c r="S11" s="189"/>
    </row>
    <row r="12" spans="1:21" ht="12" thickBot="1">
      <c r="B12" s="152">
        <v>2</v>
      </c>
      <c r="C12" s="13" t="s">
        <v>78</v>
      </c>
      <c r="D12" s="13">
        <v>10</v>
      </c>
      <c r="E12" s="35"/>
      <c r="F12" s="13"/>
      <c r="G12" s="13"/>
      <c r="H12" s="13"/>
      <c r="I12" s="13" t="s">
        <v>5</v>
      </c>
      <c r="J12" s="36" t="s">
        <v>69</v>
      </c>
      <c r="K12" s="44">
        <v>315</v>
      </c>
      <c r="L12" s="20">
        <v>0</v>
      </c>
      <c r="M12" s="22">
        <f t="shared" si="0"/>
        <v>630</v>
      </c>
      <c r="N12" s="21"/>
      <c r="O12" s="158" t="s">
        <v>119</v>
      </c>
      <c r="P12" s="45" t="s">
        <v>263</v>
      </c>
      <c r="Q12" s="189" t="s">
        <v>265</v>
      </c>
      <c r="R12" s="189"/>
      <c r="S12" s="189"/>
    </row>
    <row r="13" spans="1:21" ht="12" thickBot="1">
      <c r="B13" s="152">
        <v>1</v>
      </c>
      <c r="C13" s="37" t="s">
        <v>79</v>
      </c>
      <c r="D13" s="13">
        <v>11</v>
      </c>
      <c r="E13" s="35"/>
      <c r="F13" s="13"/>
      <c r="G13" s="13"/>
      <c r="H13" s="13" t="s">
        <v>80</v>
      </c>
      <c r="I13" s="13"/>
      <c r="J13" s="36" t="s">
        <v>69</v>
      </c>
      <c r="K13" s="44">
        <v>315</v>
      </c>
      <c r="L13" s="27">
        <v>100</v>
      </c>
      <c r="M13" s="22">
        <f t="shared" si="0"/>
        <v>215</v>
      </c>
      <c r="N13" s="21"/>
      <c r="O13" s="158" t="s">
        <v>255</v>
      </c>
      <c r="P13" s="161" t="s">
        <v>254</v>
      </c>
      <c r="Q13" s="189" t="s">
        <v>256</v>
      </c>
      <c r="R13" s="189"/>
      <c r="S13" s="189"/>
    </row>
    <row r="14" spans="1:21" ht="12" thickBot="1">
      <c r="B14" s="152">
        <v>1</v>
      </c>
      <c r="C14" s="37" t="s">
        <v>81</v>
      </c>
      <c r="D14" s="13">
        <v>12</v>
      </c>
      <c r="E14" s="35"/>
      <c r="F14" s="13"/>
      <c r="G14" s="13"/>
      <c r="H14" s="13" t="s">
        <v>3</v>
      </c>
      <c r="I14" s="13"/>
      <c r="J14" s="36" t="s">
        <v>69</v>
      </c>
      <c r="K14" s="44">
        <v>315</v>
      </c>
      <c r="L14" s="159">
        <v>315</v>
      </c>
      <c r="M14" s="194">
        <f t="shared" si="0"/>
        <v>0</v>
      </c>
      <c r="N14" s="21"/>
      <c r="O14" s="158" t="s">
        <v>119</v>
      </c>
      <c r="P14" s="161"/>
      <c r="Q14" s="190" t="s">
        <v>247</v>
      </c>
      <c r="R14" s="189"/>
      <c r="S14" s="189"/>
    </row>
    <row r="15" spans="1:21" ht="12" thickBot="1">
      <c r="B15" s="152">
        <v>1</v>
      </c>
      <c r="C15" s="37" t="s">
        <v>111</v>
      </c>
      <c r="D15" s="13">
        <v>14</v>
      </c>
      <c r="E15" s="35"/>
      <c r="F15" s="13"/>
      <c r="G15" s="13"/>
      <c r="H15" s="13" t="s">
        <v>112</v>
      </c>
      <c r="I15" s="13" t="s">
        <v>110</v>
      </c>
      <c r="J15" s="36" t="s">
        <v>69</v>
      </c>
      <c r="K15" s="44">
        <v>315</v>
      </c>
      <c r="L15" s="27">
        <v>0</v>
      </c>
      <c r="M15" s="22">
        <f t="shared" si="0"/>
        <v>315</v>
      </c>
      <c r="N15" s="21"/>
      <c r="O15" s="158" t="s">
        <v>119</v>
      </c>
      <c r="P15" s="161" t="s">
        <v>268</v>
      </c>
      <c r="Q15" s="190"/>
      <c r="R15" s="189"/>
      <c r="S15" s="189"/>
    </row>
    <row r="16" spans="1:21" ht="12" thickBot="1">
      <c r="B16" s="152">
        <v>1</v>
      </c>
      <c r="C16" s="37" t="s">
        <v>113</v>
      </c>
      <c r="D16" s="13">
        <v>15</v>
      </c>
      <c r="E16" s="35"/>
      <c r="F16" s="13"/>
      <c r="G16" s="13"/>
      <c r="H16" s="13" t="s">
        <v>114</v>
      </c>
      <c r="I16" s="13" t="s">
        <v>109</v>
      </c>
      <c r="J16" s="36" t="s">
        <v>69</v>
      </c>
      <c r="K16" s="44">
        <v>315</v>
      </c>
      <c r="L16" s="27">
        <v>0</v>
      </c>
      <c r="M16" s="22">
        <f t="shared" si="0"/>
        <v>315</v>
      </c>
      <c r="N16" s="21"/>
      <c r="O16" s="158" t="s">
        <v>119</v>
      </c>
      <c r="P16" s="161" t="s">
        <v>268</v>
      </c>
      <c r="Q16" s="190"/>
      <c r="R16" s="189"/>
      <c r="S16" s="189"/>
    </row>
    <row r="17" spans="1:19" ht="12" thickBot="1">
      <c r="B17" s="152">
        <v>18</v>
      </c>
      <c r="C17" s="37" t="s">
        <v>82</v>
      </c>
      <c r="D17" s="13">
        <v>8</v>
      </c>
      <c r="E17" s="35" t="s">
        <v>7</v>
      </c>
      <c r="F17" s="13" t="s">
        <v>91</v>
      </c>
      <c r="G17" s="13" t="s">
        <v>83</v>
      </c>
      <c r="H17" s="13" t="s">
        <v>84</v>
      </c>
      <c r="I17" s="13"/>
      <c r="J17" s="36" t="s">
        <v>85</v>
      </c>
      <c r="K17" s="44">
        <v>315</v>
      </c>
      <c r="L17" s="159">
        <v>4300</v>
      </c>
      <c r="M17" s="22">
        <f t="shared" si="0"/>
        <v>1370</v>
      </c>
      <c r="N17" s="21"/>
      <c r="O17" s="158" t="s">
        <v>119</v>
      </c>
      <c r="P17" s="161" t="s">
        <v>268</v>
      </c>
      <c r="Q17" s="190" t="s">
        <v>259</v>
      </c>
      <c r="R17" s="193" t="s">
        <v>257</v>
      </c>
      <c r="S17" s="189" t="s">
        <v>258</v>
      </c>
    </row>
    <row r="18" spans="1:19" ht="12" thickBot="1">
      <c r="A18" s="195" t="s">
        <v>245</v>
      </c>
      <c r="B18" s="152">
        <v>6</v>
      </c>
      <c r="C18" s="37" t="s">
        <v>74</v>
      </c>
      <c r="D18" s="13">
        <v>9</v>
      </c>
      <c r="E18" s="35" t="s">
        <v>86</v>
      </c>
      <c r="F18" s="13" t="s">
        <v>67</v>
      </c>
      <c r="G18" s="13"/>
      <c r="H18" s="13"/>
      <c r="I18" s="13"/>
      <c r="J18" s="36" t="s">
        <v>85</v>
      </c>
      <c r="K18" s="44">
        <v>315</v>
      </c>
      <c r="L18" s="20">
        <v>0</v>
      </c>
      <c r="M18" s="22">
        <f t="shared" si="0"/>
        <v>1890</v>
      </c>
      <c r="N18" s="21"/>
      <c r="O18" s="158" t="s">
        <v>119</v>
      </c>
      <c r="P18" s="161" t="s">
        <v>268</v>
      </c>
      <c r="Q18" s="190" t="s">
        <v>248</v>
      </c>
      <c r="R18" s="189" t="s">
        <v>249</v>
      </c>
      <c r="S18" s="189" t="s">
        <v>250</v>
      </c>
    </row>
    <row r="19" spans="1:19" ht="12" thickBot="1">
      <c r="B19" s="152">
        <v>4</v>
      </c>
      <c r="C19" s="37" t="s">
        <v>89</v>
      </c>
      <c r="D19" s="13">
        <v>10</v>
      </c>
      <c r="E19" s="35" t="s">
        <v>86</v>
      </c>
      <c r="F19" s="13" t="s">
        <v>90</v>
      </c>
      <c r="G19" s="13" t="s">
        <v>87</v>
      </c>
      <c r="H19" s="13" t="s">
        <v>88</v>
      </c>
      <c r="I19" s="13"/>
      <c r="J19" s="36" t="s">
        <v>85</v>
      </c>
      <c r="K19" s="44">
        <v>315</v>
      </c>
      <c r="L19" s="159">
        <v>2000</v>
      </c>
      <c r="M19" s="22">
        <f t="shared" si="0"/>
        <v>0</v>
      </c>
      <c r="N19" s="21"/>
      <c r="O19" s="158" t="s">
        <v>119</v>
      </c>
      <c r="P19" s="161" t="s">
        <v>268</v>
      </c>
      <c r="Q19" s="190"/>
      <c r="R19" s="189" t="s">
        <v>260</v>
      </c>
      <c r="S19" s="189" t="s">
        <v>261</v>
      </c>
    </row>
    <row r="20" spans="1:19" ht="12" thickBot="1">
      <c r="B20" s="152">
        <v>2</v>
      </c>
      <c r="C20" s="13" t="s">
        <v>92</v>
      </c>
      <c r="D20" s="13">
        <v>2</v>
      </c>
      <c r="E20" s="35"/>
      <c r="F20" s="13"/>
      <c r="G20" s="13"/>
      <c r="H20" s="13" t="s">
        <v>93</v>
      </c>
      <c r="I20" s="13"/>
      <c r="J20" s="36" t="s">
        <v>94</v>
      </c>
      <c r="K20" s="44">
        <v>390</v>
      </c>
      <c r="L20" s="20">
        <v>0</v>
      </c>
      <c r="M20" s="22">
        <f t="shared" si="0"/>
        <v>780</v>
      </c>
      <c r="N20" s="21"/>
      <c r="O20" s="158" t="s">
        <v>119</v>
      </c>
      <c r="P20" s="51" t="s">
        <v>169</v>
      </c>
      <c r="Q20" s="189" t="s">
        <v>267</v>
      </c>
      <c r="R20" s="189"/>
      <c r="S20" s="189"/>
    </row>
    <row r="21" spans="1:19" ht="102" thickBot="1">
      <c r="B21" s="38">
        <v>1</v>
      </c>
      <c r="C21" s="39" t="s">
        <v>95</v>
      </c>
      <c r="D21" s="39">
        <v>6</v>
      </c>
      <c r="E21" s="40" t="s">
        <v>98</v>
      </c>
      <c r="F21" s="39" t="s">
        <v>96</v>
      </c>
      <c r="G21" s="39"/>
      <c r="H21" s="39"/>
      <c r="I21" s="39" t="s">
        <v>97</v>
      </c>
      <c r="J21" s="41" t="s">
        <v>94</v>
      </c>
      <c r="K21" s="38">
        <v>315</v>
      </c>
      <c r="L21" s="39">
        <v>0</v>
      </c>
      <c r="M21" s="176">
        <f t="shared" si="0"/>
        <v>315</v>
      </c>
      <c r="N21" s="46" t="s">
        <v>0</v>
      </c>
      <c r="O21" s="46" t="s">
        <v>108</v>
      </c>
      <c r="P21" s="47"/>
      <c r="Q21" s="189" t="s">
        <v>266</v>
      </c>
      <c r="R21" s="189"/>
      <c r="S21" s="189"/>
    </row>
    <row r="22" spans="1:19">
      <c r="J22" s="20"/>
      <c r="K22" s="20"/>
      <c r="L22" s="20"/>
      <c r="M22" s="20"/>
      <c r="N22" s="21"/>
      <c r="O22" s="20"/>
      <c r="P22" s="15"/>
    </row>
    <row r="23" spans="1:19">
      <c r="J23" s="20"/>
      <c r="K23" s="20"/>
      <c r="L23" s="20"/>
      <c r="M23" s="20"/>
      <c r="N23" s="21"/>
      <c r="O23" s="20"/>
      <c r="P23" s="15"/>
    </row>
    <row r="24" spans="1:19">
      <c r="J24" s="20"/>
      <c r="K24" s="20"/>
      <c r="L24" s="20"/>
      <c r="M24" s="20"/>
      <c r="N24" s="21"/>
      <c r="O24" s="20"/>
      <c r="P24" s="15"/>
    </row>
    <row r="25" spans="1:19">
      <c r="J25" s="20"/>
      <c r="K25" s="20"/>
      <c r="L25" s="20"/>
      <c r="M25" s="20"/>
      <c r="N25" s="21"/>
      <c r="O25" s="20"/>
      <c r="P25" s="15"/>
    </row>
    <row r="26" spans="1:19">
      <c r="J26" s="20"/>
      <c r="K26" s="20"/>
      <c r="L26" s="20"/>
      <c r="M26" s="20"/>
      <c r="N26" s="21"/>
      <c r="O26" s="20"/>
      <c r="P26" s="15"/>
    </row>
    <row r="27" spans="1:19">
      <c r="J27" s="20"/>
      <c r="K27" s="20"/>
      <c r="L27" s="20"/>
      <c r="M27" s="20"/>
      <c r="N27" s="21"/>
      <c r="O27" s="20"/>
      <c r="P27" s="15"/>
    </row>
    <row r="28" spans="1:19">
      <c r="J28" s="20"/>
      <c r="K28" s="20"/>
      <c r="L28" s="20"/>
      <c r="M28" s="20"/>
      <c r="N28" s="21"/>
      <c r="O28" s="20"/>
      <c r="P28" s="15"/>
    </row>
    <row r="29" spans="1:19">
      <c r="J29" s="20"/>
      <c r="K29" s="20"/>
      <c r="L29" s="20"/>
      <c r="M29" s="20"/>
      <c r="N29" s="21"/>
      <c r="O29" s="20"/>
      <c r="P29" s="15"/>
    </row>
    <row r="30" spans="1:19">
      <c r="J30" s="20"/>
      <c r="K30" s="20"/>
      <c r="L30" s="20"/>
      <c r="M30" s="20"/>
      <c r="N30" s="21"/>
      <c r="O30" s="20"/>
      <c r="P30" s="15"/>
    </row>
    <row r="31" spans="1:19">
      <c r="J31" s="20"/>
      <c r="K31" s="20"/>
      <c r="L31" s="20"/>
      <c r="M31" s="20"/>
      <c r="N31" s="21"/>
      <c r="O31" s="20"/>
      <c r="P31" s="15"/>
    </row>
    <row r="32" spans="1:19">
      <c r="J32" s="20"/>
      <c r="K32" s="20"/>
      <c r="L32" s="20"/>
      <c r="M32" s="20"/>
      <c r="N32" s="21"/>
      <c r="O32" s="20"/>
      <c r="P32" s="15"/>
    </row>
    <row r="33" spans="10:16">
      <c r="J33" s="20"/>
      <c r="K33" s="20"/>
      <c r="L33" s="20"/>
      <c r="M33" s="20"/>
      <c r="N33" s="21"/>
      <c r="O33" s="20"/>
      <c r="P33" s="15"/>
    </row>
    <row r="34" spans="10:16">
      <c r="J34" s="20"/>
      <c r="K34" s="20"/>
      <c r="L34" s="20"/>
      <c r="M34" s="20"/>
      <c r="N34" s="21"/>
      <c r="O34" s="20"/>
      <c r="P34" s="15"/>
    </row>
    <row r="35" spans="10:16">
      <c r="J35" s="20"/>
      <c r="K35" s="20"/>
      <c r="L35" s="20"/>
      <c r="M35" s="20"/>
      <c r="N35" s="21"/>
      <c r="O35" s="20"/>
      <c r="P35" s="15"/>
    </row>
    <row r="36" spans="10:16">
      <c r="J36" s="20"/>
      <c r="K36" s="20"/>
      <c r="L36" s="20"/>
      <c r="M36" s="20"/>
      <c r="N36" s="21"/>
      <c r="O36" s="20"/>
      <c r="P36" s="15"/>
    </row>
    <row r="37" spans="10:16">
      <c r="J37" s="20"/>
      <c r="K37" s="20"/>
      <c r="L37" s="20"/>
      <c r="M37" s="20"/>
      <c r="N37" s="21"/>
      <c r="O37" s="20"/>
      <c r="P37" s="15"/>
    </row>
    <row r="38" spans="10:16">
      <c r="J38" s="20"/>
      <c r="K38" s="20"/>
      <c r="L38" s="20"/>
      <c r="M38" s="20"/>
      <c r="N38" s="21"/>
      <c r="O38" s="20"/>
      <c r="P38" s="15"/>
    </row>
    <row r="39" spans="10:16">
      <c r="J39" s="20"/>
      <c r="K39" s="20"/>
      <c r="L39" s="20"/>
      <c r="M39" s="20"/>
      <c r="N39" s="21"/>
      <c r="O39" s="20"/>
      <c r="P39" s="15"/>
    </row>
    <row r="40" spans="10:16">
      <c r="J40" s="20"/>
      <c r="K40" s="20"/>
      <c r="L40" s="20"/>
      <c r="M40" s="20"/>
      <c r="N40" s="21"/>
      <c r="O40" s="20"/>
      <c r="P40" s="15"/>
    </row>
    <row r="41" spans="10:16">
      <c r="J41" s="20"/>
      <c r="K41" s="20"/>
      <c r="L41" s="20"/>
      <c r="M41" s="20"/>
      <c r="N41" s="21"/>
      <c r="O41" s="20"/>
      <c r="P41" s="15"/>
    </row>
    <row r="42" spans="10:16">
      <c r="J42" s="20"/>
      <c r="K42" s="20"/>
      <c r="L42" s="20"/>
      <c r="M42" s="20"/>
      <c r="N42" s="21"/>
      <c r="O42" s="20"/>
    </row>
    <row r="43" spans="10:16">
      <c r="J43" s="20"/>
      <c r="K43" s="20"/>
      <c r="L43" s="20"/>
      <c r="M43" s="20"/>
      <c r="N43" s="21"/>
      <c r="O43" s="20"/>
      <c r="P43" s="15"/>
    </row>
    <row r="44" spans="10:16">
      <c r="J44" s="20"/>
      <c r="K44" s="20"/>
      <c r="L44" s="20"/>
      <c r="M44" s="20"/>
      <c r="N44" s="21"/>
      <c r="O44" s="20"/>
      <c r="P44" s="15"/>
    </row>
    <row r="45" spans="10:16">
      <c r="J45" s="20"/>
      <c r="K45" s="20"/>
      <c r="L45" s="20"/>
      <c r="M45" s="20"/>
      <c r="N45" s="21"/>
      <c r="O45" s="20"/>
      <c r="P45" s="15"/>
    </row>
    <row r="46" spans="10:16">
      <c r="J46" s="20"/>
      <c r="K46" s="20"/>
      <c r="L46" s="20"/>
      <c r="M46" s="20"/>
      <c r="N46" s="21"/>
      <c r="O46" s="20"/>
      <c r="P46" s="15"/>
    </row>
    <row r="47" spans="10:16">
      <c r="J47" s="20"/>
      <c r="K47" s="20"/>
      <c r="L47" s="20"/>
      <c r="M47" s="20"/>
      <c r="N47" s="21"/>
      <c r="O47" s="20"/>
      <c r="P47" s="15"/>
    </row>
    <row r="48" spans="10:16">
      <c r="J48" s="20"/>
      <c r="K48" s="20"/>
      <c r="L48" s="20"/>
      <c r="M48" s="20"/>
      <c r="N48" s="21"/>
      <c r="O48" s="20"/>
      <c r="P48" s="15"/>
    </row>
    <row r="49" spans="10:16">
      <c r="J49" s="20"/>
      <c r="K49" s="20"/>
      <c r="L49" s="20"/>
      <c r="M49" s="20"/>
      <c r="N49" s="21"/>
      <c r="O49" s="20"/>
      <c r="P49" s="15"/>
    </row>
    <row r="50" spans="10:16">
      <c r="J50" s="20"/>
      <c r="K50" s="20"/>
      <c r="L50" s="20"/>
      <c r="M50" s="20"/>
      <c r="N50" s="21"/>
      <c r="O50" s="20"/>
      <c r="P50" s="15"/>
    </row>
    <row r="51" spans="10:16">
      <c r="J51" s="20"/>
      <c r="K51" s="20"/>
      <c r="L51" s="20"/>
      <c r="M51" s="20"/>
      <c r="N51" s="21"/>
      <c r="O51" s="20"/>
      <c r="P51" s="15"/>
    </row>
    <row r="52" spans="10:16">
      <c r="J52" s="20"/>
      <c r="K52" s="20"/>
      <c r="L52" s="20"/>
      <c r="M52" s="20"/>
      <c r="N52" s="21"/>
      <c r="O52" s="20"/>
      <c r="P52" s="15"/>
    </row>
    <row r="53" spans="10:16">
      <c r="J53" s="20"/>
      <c r="K53" s="20"/>
      <c r="L53" s="20"/>
      <c r="M53" s="20"/>
      <c r="N53" s="21"/>
      <c r="O53" s="20"/>
      <c r="P53" s="15"/>
    </row>
    <row r="54" spans="10:16">
      <c r="J54" s="20"/>
      <c r="K54" s="20"/>
      <c r="L54" s="20"/>
      <c r="M54" s="20"/>
      <c r="N54" s="21"/>
      <c r="O54" s="20"/>
      <c r="P54" s="15"/>
    </row>
    <row r="55" spans="10:16">
      <c r="J55" s="20"/>
      <c r="K55" s="20"/>
      <c r="L55" s="20"/>
      <c r="M55" s="20"/>
      <c r="N55" s="21"/>
      <c r="O55" s="20"/>
      <c r="P55" s="15"/>
    </row>
    <row r="56" spans="10:16">
      <c r="J56" s="20"/>
      <c r="K56" s="20"/>
      <c r="L56" s="20"/>
      <c r="M56" s="20"/>
      <c r="N56" s="21"/>
      <c r="O56" s="20"/>
      <c r="P56" s="15"/>
    </row>
    <row r="57" spans="10:16">
      <c r="J57" s="20"/>
      <c r="K57" s="20"/>
      <c r="L57" s="20"/>
      <c r="M57" s="20"/>
      <c r="N57" s="21"/>
      <c r="O57" s="20"/>
      <c r="P57" s="15"/>
    </row>
    <row r="58" spans="10:16">
      <c r="J58" s="20"/>
      <c r="K58" s="20"/>
      <c r="L58" s="20"/>
      <c r="M58" s="20"/>
      <c r="N58" s="21"/>
      <c r="O58" s="20"/>
      <c r="P58" s="15"/>
    </row>
    <row r="59" spans="10:16">
      <c r="J59" s="20"/>
      <c r="K59" s="20"/>
      <c r="L59" s="20"/>
      <c r="M59" s="20"/>
      <c r="N59" s="21"/>
      <c r="O59" s="20"/>
      <c r="P59" s="15"/>
    </row>
    <row r="60" spans="10:16">
      <c r="J60" s="20"/>
      <c r="K60" s="20"/>
      <c r="L60" s="20"/>
      <c r="M60" s="20"/>
      <c r="N60" s="21"/>
      <c r="O60" s="20"/>
      <c r="P60" s="15"/>
    </row>
    <row r="61" spans="10:16">
      <c r="J61" s="20"/>
      <c r="K61" s="20"/>
      <c r="L61" s="20"/>
      <c r="M61" s="20"/>
      <c r="N61" s="21"/>
      <c r="O61" s="20"/>
      <c r="P61" s="15"/>
    </row>
    <row r="62" spans="10:16">
      <c r="J62" s="20"/>
      <c r="K62" s="20"/>
      <c r="L62" s="20"/>
      <c r="M62" s="20"/>
      <c r="N62" s="21"/>
      <c r="O62" s="20"/>
      <c r="P62" s="15"/>
    </row>
    <row r="63" spans="10:16">
      <c r="J63" s="20"/>
      <c r="K63" s="20"/>
      <c r="L63" s="20"/>
      <c r="M63" s="20"/>
      <c r="N63" s="21"/>
      <c r="O63" s="20"/>
      <c r="P63" s="15"/>
    </row>
    <row r="64" spans="10:16">
      <c r="J64" s="20"/>
      <c r="K64" s="20"/>
      <c r="L64" s="20"/>
      <c r="M64" s="20"/>
      <c r="N64" s="21"/>
      <c r="O64" s="20"/>
      <c r="P64" s="15"/>
    </row>
    <row r="65" spans="8:16">
      <c r="J65" s="20"/>
      <c r="K65" s="20"/>
      <c r="L65" s="20"/>
      <c r="M65" s="20"/>
      <c r="N65" s="21"/>
      <c r="O65" s="20"/>
      <c r="P65" s="15"/>
    </row>
    <row r="66" spans="8:16">
      <c r="J66" s="20"/>
      <c r="K66" s="20"/>
      <c r="L66" s="20"/>
      <c r="M66" s="20"/>
      <c r="N66" s="21"/>
      <c r="O66" s="20"/>
      <c r="P66" s="15"/>
    </row>
    <row r="67" spans="8:16">
      <c r="J67" s="20"/>
      <c r="K67" s="20"/>
      <c r="L67" s="20"/>
      <c r="M67" s="20"/>
      <c r="N67" s="21"/>
      <c r="O67" s="20"/>
      <c r="P67" s="15"/>
    </row>
    <row r="68" spans="8:16">
      <c r="J68" s="20"/>
      <c r="K68" s="20"/>
      <c r="L68" s="20"/>
      <c r="M68" s="20"/>
      <c r="N68" s="21"/>
      <c r="O68" s="20"/>
    </row>
    <row r="69" spans="8:16">
      <c r="J69" s="20"/>
      <c r="K69" s="20"/>
      <c r="L69" s="20"/>
      <c r="M69" s="20"/>
      <c r="N69" s="21"/>
      <c r="O69" s="20"/>
      <c r="P69" s="15"/>
    </row>
    <row r="70" spans="8:16">
      <c r="J70" s="20"/>
      <c r="K70" s="20"/>
      <c r="L70" s="20"/>
      <c r="M70" s="20"/>
      <c r="N70" s="21"/>
      <c r="O70" s="20"/>
      <c r="P70" s="15"/>
    </row>
    <row r="71" spans="8:16">
      <c r="J71" s="20"/>
      <c r="K71" s="20"/>
      <c r="L71" s="20"/>
      <c r="M71" s="20"/>
      <c r="N71" s="21"/>
      <c r="O71" s="20"/>
      <c r="P71" s="15"/>
    </row>
    <row r="72" spans="8:16">
      <c r="J72" s="20"/>
      <c r="K72" s="20"/>
      <c r="L72" s="20"/>
      <c r="M72" s="20"/>
      <c r="N72" s="21"/>
      <c r="O72" s="20"/>
      <c r="P72" s="15"/>
    </row>
    <row r="73" spans="8:16">
      <c r="H73" s="15"/>
      <c r="J73" s="20"/>
      <c r="K73" s="20"/>
      <c r="L73" s="20"/>
      <c r="M73" s="20"/>
      <c r="N73" s="21"/>
      <c r="O73" s="20"/>
      <c r="P73" s="15"/>
    </row>
  </sheetData>
  <autoFilter ref="E5:P73"/>
  <mergeCells count="1">
    <mergeCell ref="B4:J4"/>
  </mergeCells>
  <phoneticPr fontId="12" type="noConversion"/>
  <hyperlinks>
    <hyperlink ref="P20" r:id="rId1" display="https://edh.cern.ch/Document/4553303"/>
  </hyperlinks>
  <pageMargins left="0.19685039370078741" right="0.19685039370078741" top="0.98425196850393704" bottom="0.98425196850393704" header="0.51181102362204722" footer="0.51181102362204722"/>
  <pageSetup paperSize="9" orientation="landscape" r:id="rId2"/>
  <headerFooter alignWithMargins="0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H9" sqref="H9"/>
    </sheetView>
  </sheetViews>
  <sheetFormatPr defaultRowHeight="11.25"/>
  <cols>
    <col min="1" max="1" width="3.28515625" style="63" customWidth="1"/>
    <col min="2" max="2" width="8.42578125" style="63" customWidth="1"/>
    <col min="3" max="3" width="5.42578125" style="63" customWidth="1"/>
    <col min="4" max="4" width="32.7109375" style="63" customWidth="1"/>
    <col min="5" max="5" width="17.140625" style="63" customWidth="1"/>
    <col min="6" max="6" width="9" style="63" customWidth="1"/>
    <col min="7" max="7" width="8.28515625" style="63" customWidth="1"/>
    <col min="8" max="8" width="45.7109375" style="64" customWidth="1"/>
    <col min="9" max="16384" width="9.140625" style="63"/>
  </cols>
  <sheetData>
    <row r="2" spans="2:8" ht="12" thickBot="1">
      <c r="B2" s="4" t="s">
        <v>190</v>
      </c>
      <c r="C2" s="4"/>
      <c r="D2" s="4"/>
      <c r="E2" s="4"/>
      <c r="F2" s="4"/>
      <c r="G2" s="4"/>
      <c r="H2" s="4"/>
    </row>
    <row r="4" spans="2:8" s="65" customFormat="1">
      <c r="B4" s="68" t="s">
        <v>137</v>
      </c>
      <c r="C4" s="68" t="s">
        <v>138</v>
      </c>
      <c r="D4" s="68" t="s">
        <v>139</v>
      </c>
      <c r="E4" s="68" t="s">
        <v>140</v>
      </c>
      <c r="F4" s="68" t="s">
        <v>141</v>
      </c>
      <c r="G4" s="68" t="s">
        <v>29</v>
      </c>
      <c r="H4" s="68" t="s">
        <v>178</v>
      </c>
    </row>
    <row r="5" spans="2:8" s="66" customFormat="1" ht="45">
      <c r="B5" s="69">
        <v>4563280</v>
      </c>
      <c r="C5" s="70" t="s">
        <v>122</v>
      </c>
      <c r="D5" s="71" t="s">
        <v>123</v>
      </c>
      <c r="E5" s="70" t="s">
        <v>124</v>
      </c>
      <c r="F5" s="70" t="s">
        <v>125</v>
      </c>
      <c r="G5" s="70">
        <v>5708</v>
      </c>
      <c r="H5" s="72" t="s">
        <v>173</v>
      </c>
    </row>
    <row r="6" spans="2:8" s="66" customFormat="1" ht="22.5">
      <c r="B6" s="69">
        <v>4563242</v>
      </c>
      <c r="C6" s="70" t="s">
        <v>122</v>
      </c>
      <c r="D6" s="71" t="s">
        <v>126</v>
      </c>
      <c r="E6" s="70" t="s">
        <v>124</v>
      </c>
      <c r="F6" s="70" t="s">
        <v>125</v>
      </c>
      <c r="G6" s="70">
        <v>1222</v>
      </c>
      <c r="H6" s="72" t="s">
        <v>174</v>
      </c>
    </row>
    <row r="7" spans="2:8" s="66" customFormat="1" ht="22.5">
      <c r="B7" s="69">
        <v>4553320</v>
      </c>
      <c r="C7" s="70" t="s">
        <v>122</v>
      </c>
      <c r="D7" s="71" t="s">
        <v>127</v>
      </c>
      <c r="E7" s="70" t="s">
        <v>124</v>
      </c>
      <c r="F7" s="70" t="s">
        <v>128</v>
      </c>
      <c r="G7" s="70">
        <v>4278</v>
      </c>
      <c r="H7" s="72" t="s">
        <v>175</v>
      </c>
    </row>
    <row r="8" spans="2:8" s="66" customFormat="1" ht="45">
      <c r="B8" s="69">
        <v>4551965</v>
      </c>
      <c r="C8" s="70" t="s">
        <v>122</v>
      </c>
      <c r="D8" s="71" t="s">
        <v>129</v>
      </c>
      <c r="E8" s="70" t="s">
        <v>124</v>
      </c>
      <c r="F8" s="70" t="s">
        <v>130</v>
      </c>
      <c r="G8" s="70">
        <v>6012</v>
      </c>
      <c r="H8" s="72" t="s">
        <v>176</v>
      </c>
    </row>
    <row r="9" spans="2:8" s="66" customFormat="1" ht="33.75">
      <c r="B9" s="69">
        <v>4551963</v>
      </c>
      <c r="C9" s="70" t="s">
        <v>122</v>
      </c>
      <c r="D9" s="71" t="s">
        <v>131</v>
      </c>
      <c r="E9" s="70" t="s">
        <v>124</v>
      </c>
      <c r="F9" s="70" t="s">
        <v>130</v>
      </c>
      <c r="G9" s="70">
        <v>2956</v>
      </c>
      <c r="H9" s="72" t="s">
        <v>177</v>
      </c>
    </row>
    <row r="10" spans="2:8" s="66" customFormat="1" ht="22.5">
      <c r="B10" s="69">
        <v>4483010</v>
      </c>
      <c r="C10" s="70" t="s">
        <v>122</v>
      </c>
      <c r="D10" s="71" t="s">
        <v>132</v>
      </c>
      <c r="E10" s="70" t="s">
        <v>124</v>
      </c>
      <c r="F10" s="70" t="s">
        <v>133</v>
      </c>
      <c r="G10" s="70">
        <v>56991</v>
      </c>
      <c r="H10" s="72" t="s">
        <v>179</v>
      </c>
    </row>
    <row r="11" spans="2:8" s="66" customFormat="1" ht="33.75">
      <c r="B11" s="69">
        <v>4468205</v>
      </c>
      <c r="C11" s="70" t="s">
        <v>122</v>
      </c>
      <c r="D11" s="71" t="s">
        <v>134</v>
      </c>
      <c r="E11" s="70" t="s">
        <v>135</v>
      </c>
      <c r="F11" s="70" t="s">
        <v>136</v>
      </c>
      <c r="G11" s="70">
        <v>8160</v>
      </c>
      <c r="H11" s="72" t="s">
        <v>180</v>
      </c>
    </row>
    <row r="12" spans="2:8" s="3" customFormat="1" ht="33.75">
      <c r="B12" s="73">
        <v>4551869</v>
      </c>
      <c r="C12" s="74" t="s">
        <v>142</v>
      </c>
      <c r="D12" s="75" t="s">
        <v>143</v>
      </c>
      <c r="E12" s="74" t="s">
        <v>144</v>
      </c>
      <c r="F12" s="74" t="s">
        <v>130</v>
      </c>
      <c r="G12" s="76">
        <v>22.39</v>
      </c>
      <c r="H12" s="72" t="s">
        <v>186</v>
      </c>
    </row>
    <row r="13" spans="2:8" s="3" customFormat="1" ht="22.5">
      <c r="B13" s="73">
        <v>4550356</v>
      </c>
      <c r="C13" s="74" t="s">
        <v>142</v>
      </c>
      <c r="D13" s="75" t="s">
        <v>145</v>
      </c>
      <c r="E13" s="74" t="s">
        <v>144</v>
      </c>
      <c r="F13" s="74" t="s">
        <v>146</v>
      </c>
      <c r="G13" s="76">
        <v>23.47</v>
      </c>
      <c r="H13" s="72" t="s">
        <v>187</v>
      </c>
    </row>
    <row r="14" spans="2:8" s="3" customFormat="1">
      <c r="B14" s="73">
        <v>4551043</v>
      </c>
      <c r="C14" s="74" t="s">
        <v>142</v>
      </c>
      <c r="D14" s="75" t="s">
        <v>147</v>
      </c>
      <c r="E14" s="74" t="s">
        <v>148</v>
      </c>
      <c r="F14" s="74" t="s">
        <v>146</v>
      </c>
      <c r="G14" s="76">
        <v>594</v>
      </c>
      <c r="H14" s="72" t="s">
        <v>181</v>
      </c>
    </row>
    <row r="15" spans="2:8" s="3" customFormat="1" ht="22.5">
      <c r="B15" s="73">
        <v>4550566</v>
      </c>
      <c r="C15" s="74" t="s">
        <v>142</v>
      </c>
      <c r="D15" s="75" t="s">
        <v>149</v>
      </c>
      <c r="E15" s="74" t="s">
        <v>148</v>
      </c>
      <c r="F15" s="74" t="s">
        <v>146</v>
      </c>
      <c r="G15" s="77">
        <v>4659.8</v>
      </c>
      <c r="H15" s="72" t="s">
        <v>182</v>
      </c>
    </row>
    <row r="16" spans="2:8" s="3" customFormat="1" ht="45">
      <c r="B16" s="73">
        <v>4550300</v>
      </c>
      <c r="C16" s="74" t="s">
        <v>142</v>
      </c>
      <c r="D16" s="75" t="s">
        <v>150</v>
      </c>
      <c r="E16" s="74" t="s">
        <v>144</v>
      </c>
      <c r="F16" s="74" t="s">
        <v>146</v>
      </c>
      <c r="G16" s="77">
        <v>8842.5</v>
      </c>
      <c r="H16" s="72" t="s">
        <v>183</v>
      </c>
    </row>
    <row r="17" spans="2:8" s="3" customFormat="1" ht="33.75">
      <c r="B17" s="73">
        <v>4549148</v>
      </c>
      <c r="C17" s="74" t="s">
        <v>142</v>
      </c>
      <c r="D17" s="75" t="s">
        <v>151</v>
      </c>
      <c r="E17" s="74" t="s">
        <v>144</v>
      </c>
      <c r="F17" s="74" t="s">
        <v>152</v>
      </c>
      <c r="G17" s="76">
        <v>423</v>
      </c>
      <c r="H17" s="72" t="s">
        <v>184</v>
      </c>
    </row>
    <row r="18" spans="2:8" s="3" customFormat="1" ht="22.5">
      <c r="B18" s="73">
        <v>4548629</v>
      </c>
      <c r="C18" s="74" t="s">
        <v>142</v>
      </c>
      <c r="D18" s="75" t="s">
        <v>153</v>
      </c>
      <c r="E18" s="74" t="s">
        <v>144</v>
      </c>
      <c r="F18" s="74" t="s">
        <v>154</v>
      </c>
      <c r="G18" s="76">
        <v>750</v>
      </c>
      <c r="H18" s="72" t="s">
        <v>185</v>
      </c>
    </row>
    <row r="19" spans="2:8" s="3" customFormat="1" ht="33.75">
      <c r="B19" s="78">
        <v>4550385</v>
      </c>
      <c r="C19" s="74" t="s">
        <v>167</v>
      </c>
      <c r="D19" s="75" t="s">
        <v>168</v>
      </c>
      <c r="E19" s="74" t="s">
        <v>144</v>
      </c>
      <c r="F19" s="74" t="s">
        <v>146</v>
      </c>
      <c r="G19" s="74">
        <v>620</v>
      </c>
      <c r="H19" s="72" t="s">
        <v>188</v>
      </c>
    </row>
    <row r="20" spans="2:8" s="3" customFormat="1">
      <c r="B20" s="78">
        <v>4553303</v>
      </c>
      <c r="C20" s="74" t="s">
        <v>167</v>
      </c>
      <c r="D20" s="75" t="s">
        <v>170</v>
      </c>
      <c r="E20" s="74" t="s">
        <v>144</v>
      </c>
      <c r="F20" s="74" t="s">
        <v>128</v>
      </c>
      <c r="G20" s="79">
        <v>20208.45</v>
      </c>
      <c r="H20" s="72" t="s">
        <v>189</v>
      </c>
    </row>
  </sheetData>
  <hyperlinks>
    <hyperlink ref="B5" r:id="rId1" display="https://edh.cern.ch/Document/4563280"/>
    <hyperlink ref="B6" r:id="rId2" display="https://edh.cern.ch/Document/4563242"/>
    <hyperlink ref="B7" r:id="rId3" display="https://edh.cern.ch/Document/4553320"/>
    <hyperlink ref="B8" r:id="rId4" display="https://edh.cern.ch/Document/4551965"/>
    <hyperlink ref="B9" r:id="rId5" display="https://edh.cern.ch/Document/4551963"/>
    <hyperlink ref="B10" r:id="rId6" display="https://edh.cern.ch/Document/4483010"/>
    <hyperlink ref="B11" r:id="rId7" display="https://edh.cern.ch/Document/4468205"/>
    <hyperlink ref="B12" r:id="rId8" display="https://edh.cern.ch/Document/4551869"/>
    <hyperlink ref="B13" r:id="rId9" display="https://edh.cern.ch/Document/4550356"/>
    <hyperlink ref="B14" r:id="rId10" display="https://edh.cern.ch/Document/4551043"/>
    <hyperlink ref="B15" r:id="rId11" display="https://edh.cern.ch/Document/4550566"/>
    <hyperlink ref="B16" r:id="rId12" display="https://edh.cern.ch/Document/4550300"/>
    <hyperlink ref="B17" r:id="rId13" display="https://edh.cern.ch/Document/4549148"/>
    <hyperlink ref="B18" r:id="rId14" display="https://edh.cern.ch/Document/4548629"/>
    <hyperlink ref="B19" r:id="rId15" display="https://edh.cern.ch/Document/4550385"/>
    <hyperlink ref="B20" r:id="rId16" display="https://edh.cern.ch/Document/4553303"/>
  </hyperlinks>
  <pageMargins left="0.7" right="0.7" top="0.75" bottom="0.75" header="0.3" footer="0.3"/>
  <pageSetup paperSize="9" orientation="portrait" horizontalDpi="1200" verticalDpi="1200" r:id="rId17"/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zoomScaleNormal="100" zoomScalePageLayoutView="60" workbookViewId="0">
      <selection activeCell="A9" sqref="A9"/>
    </sheetView>
  </sheetViews>
  <sheetFormatPr defaultRowHeight="15"/>
  <cols>
    <col min="1" max="1" width="9.140625" style="57"/>
    <col min="2" max="2" width="33.42578125" style="57" customWidth="1"/>
    <col min="3" max="3" width="14.85546875" style="57" customWidth="1"/>
    <col min="4" max="4" width="9.140625" style="57"/>
    <col min="5" max="5" width="17" style="57" customWidth="1"/>
    <col min="6" max="16384" width="9.140625" style="56"/>
  </cols>
  <sheetData>
    <row r="2" spans="1:5">
      <c r="A2" s="58" t="s">
        <v>155</v>
      </c>
      <c r="B2" s="58"/>
      <c r="C2" s="62" t="s">
        <v>24</v>
      </c>
      <c r="D2" s="62" t="s">
        <v>156</v>
      </c>
      <c r="E2" s="62" t="s">
        <v>157</v>
      </c>
    </row>
    <row r="3" spans="1:5">
      <c r="A3" s="177">
        <v>1</v>
      </c>
      <c r="B3" s="59" t="s">
        <v>158</v>
      </c>
      <c r="C3" s="61" t="s">
        <v>159</v>
      </c>
      <c r="D3" s="60">
        <f>315*2</f>
        <v>630</v>
      </c>
      <c r="E3" s="58">
        <v>4550385</v>
      </c>
    </row>
    <row r="4" spans="1:5">
      <c r="A4" s="177">
        <v>2</v>
      </c>
      <c r="B4" s="59" t="s">
        <v>160</v>
      </c>
      <c r="C4" s="58">
        <v>300</v>
      </c>
      <c r="D4" s="58">
        <v>390</v>
      </c>
      <c r="E4" s="58">
        <v>4548629</v>
      </c>
    </row>
    <row r="5" spans="1:5">
      <c r="A5" s="177">
        <v>3</v>
      </c>
      <c r="B5" s="59" t="s">
        <v>161</v>
      </c>
      <c r="C5" s="58">
        <v>300</v>
      </c>
      <c r="D5" s="58">
        <v>360</v>
      </c>
      <c r="E5" s="58">
        <v>4548629</v>
      </c>
    </row>
    <row r="6" spans="1:5">
      <c r="A6" s="177">
        <v>4</v>
      </c>
      <c r="B6" s="59" t="s">
        <v>162</v>
      </c>
      <c r="C6" s="58">
        <v>2</v>
      </c>
      <c r="D6" s="58">
        <v>120</v>
      </c>
      <c r="E6" s="58" t="s">
        <v>163</v>
      </c>
    </row>
    <row r="7" spans="1:5">
      <c r="A7" s="177">
        <v>5</v>
      </c>
      <c r="B7" s="59" t="s">
        <v>164</v>
      </c>
      <c r="C7" s="58">
        <v>20</v>
      </c>
      <c r="D7" s="58">
        <v>132</v>
      </c>
      <c r="E7" s="58">
        <v>4549148</v>
      </c>
    </row>
    <row r="8" spans="1:5">
      <c r="A8" s="177">
        <v>6</v>
      </c>
      <c r="B8" s="59" t="s">
        <v>165</v>
      </c>
      <c r="C8" s="58">
        <v>1</v>
      </c>
      <c r="D8" s="58">
        <v>231</v>
      </c>
      <c r="E8" s="58">
        <v>4549148</v>
      </c>
    </row>
    <row r="9" spans="1:5">
      <c r="A9" s="177">
        <v>7</v>
      </c>
      <c r="B9" s="59" t="s">
        <v>166</v>
      </c>
      <c r="C9" s="58">
        <v>5</v>
      </c>
      <c r="D9" s="58">
        <v>60</v>
      </c>
      <c r="E9" s="58">
        <v>4549148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C44" sqref="C44"/>
    </sheetView>
  </sheetViews>
  <sheetFormatPr defaultRowHeight="15"/>
  <cols>
    <col min="1" max="1" width="3.7109375" customWidth="1"/>
    <col min="2" max="2" width="50.7109375" customWidth="1"/>
    <col min="3" max="3" width="11.7109375" style="142" customWidth="1"/>
    <col min="4" max="4" width="9.140625" style="142" customWidth="1"/>
  </cols>
  <sheetData>
    <row r="1" spans="1:10" s="132" customFormat="1" ht="15.75">
      <c r="A1" s="130" t="s">
        <v>195</v>
      </c>
      <c r="B1" s="131" t="s">
        <v>178</v>
      </c>
      <c r="C1" s="121" t="s">
        <v>196</v>
      </c>
      <c r="D1" s="121" t="s">
        <v>198</v>
      </c>
    </row>
    <row r="2" spans="1:10" s="132" customFormat="1">
      <c r="A2" s="133"/>
      <c r="B2" s="134"/>
      <c r="C2" s="122" t="s">
        <v>197</v>
      </c>
      <c r="D2" s="122" t="s">
        <v>199</v>
      </c>
    </row>
    <row r="3" spans="1:10" s="132" customFormat="1" ht="15.75" thickBot="1">
      <c r="A3" s="136"/>
      <c r="B3" s="137"/>
      <c r="C3" s="123"/>
      <c r="D3" s="123"/>
    </row>
    <row r="4" spans="1:10" s="132" customFormat="1" ht="27" thickBot="1">
      <c r="A4" s="138">
        <v>1</v>
      </c>
      <c r="B4" s="139" t="s">
        <v>200</v>
      </c>
      <c r="C4" s="124">
        <v>315</v>
      </c>
      <c r="D4" s="124">
        <v>1795.5</v>
      </c>
    </row>
    <row r="5" spans="1:10" s="132" customFormat="1" ht="16.5" thickBot="1">
      <c r="A5" s="162">
        <v>2</v>
      </c>
      <c r="B5" s="139" t="s">
        <v>201</v>
      </c>
      <c r="C5" s="124">
        <v>780</v>
      </c>
      <c r="D5" s="124">
        <v>17160</v>
      </c>
    </row>
    <row r="6" spans="1:10" s="132" customFormat="1" ht="27" thickBot="1">
      <c r="A6" s="138">
        <v>3</v>
      </c>
      <c r="B6" s="139" t="s">
        <v>202</v>
      </c>
      <c r="C6" s="124">
        <v>1260</v>
      </c>
      <c r="D6" s="124">
        <v>6300</v>
      </c>
    </row>
    <row r="7" spans="1:10" s="132" customFormat="1" ht="27" thickBot="1">
      <c r="A7" s="138">
        <v>4</v>
      </c>
      <c r="B7" s="139" t="s">
        <v>203</v>
      </c>
      <c r="C7" s="124">
        <v>630</v>
      </c>
      <c r="D7" s="124">
        <v>441</v>
      </c>
    </row>
    <row r="8" spans="1:10" s="132" customFormat="1">
      <c r="A8" s="140">
        <v>5</v>
      </c>
      <c r="B8" s="135" t="s">
        <v>204</v>
      </c>
      <c r="C8" s="125">
        <v>350</v>
      </c>
      <c r="D8" s="125">
        <v>875</v>
      </c>
    </row>
    <row r="9" spans="1:10" s="132" customFormat="1" ht="15.75" thickBot="1">
      <c r="A9" s="141"/>
      <c r="B9" s="139" t="s">
        <v>205</v>
      </c>
      <c r="C9" s="126"/>
      <c r="D9" s="126"/>
    </row>
    <row r="10" spans="1:10" s="132" customFormat="1" ht="27" thickBot="1">
      <c r="A10" s="138">
        <v>6</v>
      </c>
      <c r="B10" s="139" t="s">
        <v>206</v>
      </c>
      <c r="C10" s="124">
        <v>315</v>
      </c>
      <c r="D10" s="124">
        <v>157.5</v>
      </c>
    </row>
    <row r="11" spans="1:10" s="132" customFormat="1">
      <c r="A11" s="163">
        <v>7</v>
      </c>
      <c r="B11" s="135" t="s">
        <v>207</v>
      </c>
      <c r="C11" s="153">
        <v>1890</v>
      </c>
      <c r="D11" s="125">
        <v>226.8</v>
      </c>
      <c r="E11" s="155">
        <v>1890</v>
      </c>
    </row>
    <row r="12" spans="1:10" s="132" customFormat="1" ht="15.75" thickBot="1">
      <c r="A12" s="164"/>
      <c r="B12" s="139" t="s">
        <v>208</v>
      </c>
      <c r="C12" s="154"/>
      <c r="D12" s="126"/>
      <c r="E12" s="155"/>
    </row>
    <row r="13" spans="1:10" s="132" customFormat="1" ht="16.5" thickBot="1">
      <c r="A13" s="138">
        <v>8</v>
      </c>
      <c r="B13" s="139" t="s">
        <v>209</v>
      </c>
      <c r="C13" s="124">
        <v>315</v>
      </c>
      <c r="D13" s="124">
        <v>315</v>
      </c>
    </row>
    <row r="14" spans="1:10" s="132" customFormat="1" ht="26.25">
      <c r="A14" s="140">
        <v>9</v>
      </c>
      <c r="B14" s="135" t="s">
        <v>210</v>
      </c>
      <c r="C14" s="125">
        <v>630</v>
      </c>
      <c r="D14" s="125">
        <v>630</v>
      </c>
      <c r="J14" s="170"/>
    </row>
    <row r="15" spans="1:10" s="132" customFormat="1" ht="15.75" thickBot="1">
      <c r="A15" s="141"/>
      <c r="B15" s="139" t="s">
        <v>211</v>
      </c>
      <c r="C15" s="126"/>
      <c r="D15" s="126"/>
    </row>
    <row r="16" spans="1:10" s="132" customFormat="1" ht="27" thickBot="1">
      <c r="A16" s="138">
        <v>10</v>
      </c>
      <c r="B16" s="139" t="s">
        <v>212</v>
      </c>
      <c r="C16" s="124">
        <v>315</v>
      </c>
      <c r="D16" s="124">
        <v>724.5</v>
      </c>
    </row>
    <row r="17" spans="1:5" s="132" customFormat="1" ht="16.5" thickBot="1">
      <c r="A17" s="162">
        <v>11</v>
      </c>
      <c r="B17" s="139" t="s">
        <v>213</v>
      </c>
      <c r="C17" s="157">
        <v>1370</v>
      </c>
      <c r="D17" s="124">
        <v>95.9</v>
      </c>
      <c r="E17" s="155">
        <v>1453</v>
      </c>
    </row>
    <row r="18" spans="1:5" s="132" customFormat="1" ht="16.5" thickBot="1">
      <c r="A18" s="162">
        <v>12</v>
      </c>
      <c r="B18" s="139" t="s">
        <v>214</v>
      </c>
      <c r="C18" s="157">
        <v>1890</v>
      </c>
      <c r="D18" s="124">
        <v>548.1</v>
      </c>
      <c r="E18" s="155">
        <v>2000</v>
      </c>
    </row>
    <row r="19" spans="1:5" s="132" customFormat="1" ht="27" thickBot="1">
      <c r="A19" s="138">
        <v>13</v>
      </c>
      <c r="B19" s="139" t="s">
        <v>215</v>
      </c>
      <c r="C19" s="124">
        <v>315</v>
      </c>
      <c r="D19" s="124">
        <v>630</v>
      </c>
    </row>
    <row r="20" spans="1:5" s="132" customFormat="1">
      <c r="A20" s="178">
        <v>14</v>
      </c>
      <c r="B20" s="179" t="s">
        <v>216</v>
      </c>
      <c r="C20" s="180">
        <v>945</v>
      </c>
      <c r="D20" s="180">
        <v>708.75</v>
      </c>
      <c r="E20" s="132" t="s">
        <v>241</v>
      </c>
    </row>
    <row r="21" spans="1:5" s="132" customFormat="1" ht="15.75" thickBot="1">
      <c r="A21" s="181"/>
      <c r="B21" s="182" t="s">
        <v>217</v>
      </c>
      <c r="C21" s="183"/>
      <c r="D21" s="183"/>
    </row>
    <row r="22" spans="1:5" s="132" customFormat="1" ht="16.5" thickBot="1">
      <c r="A22" s="184">
        <v>15</v>
      </c>
      <c r="B22" s="182" t="s">
        <v>218</v>
      </c>
      <c r="C22" s="156">
        <v>945</v>
      </c>
      <c r="D22" s="156">
        <v>510.3</v>
      </c>
      <c r="E22" s="132" t="s">
        <v>241</v>
      </c>
    </row>
    <row r="23" spans="1:5" s="132" customFormat="1">
      <c r="A23" s="163">
        <v>16</v>
      </c>
      <c r="B23" s="135" t="s">
        <v>219</v>
      </c>
      <c r="C23" s="153">
        <v>945</v>
      </c>
      <c r="D23" s="125">
        <v>119.07</v>
      </c>
    </row>
    <row r="24" spans="1:5" s="132" customFormat="1" ht="15.75" thickBot="1">
      <c r="A24" s="164"/>
      <c r="B24" s="139" t="s">
        <v>220</v>
      </c>
      <c r="C24" s="154"/>
      <c r="D24" s="126"/>
      <c r="E24" s="155">
        <v>1000</v>
      </c>
    </row>
    <row r="25" spans="1:5" s="132" customFormat="1" ht="16.5" thickBot="1">
      <c r="A25" s="162">
        <v>17</v>
      </c>
      <c r="B25" s="139" t="s">
        <v>221</v>
      </c>
      <c r="C25" s="124">
        <v>315</v>
      </c>
      <c r="D25" s="124">
        <v>37.799999999999997</v>
      </c>
    </row>
    <row r="26" spans="1:5" s="132" customFormat="1" ht="16.5" thickBot="1">
      <c r="A26" s="167">
        <v>18</v>
      </c>
      <c r="B26" s="139" t="s">
        <v>222</v>
      </c>
      <c r="C26" s="171">
        <v>315</v>
      </c>
      <c r="D26" s="172">
        <v>1102.5</v>
      </c>
      <c r="E26" s="196">
        <v>315</v>
      </c>
    </row>
    <row r="27" spans="1:5" s="132" customFormat="1" ht="16.5" thickBot="1">
      <c r="A27" s="167">
        <v>19</v>
      </c>
      <c r="B27" s="139" t="s">
        <v>223</v>
      </c>
      <c r="C27" s="172">
        <v>630</v>
      </c>
      <c r="D27" s="172">
        <v>5159.7</v>
      </c>
      <c r="E27" s="173" t="s">
        <v>263</v>
      </c>
    </row>
    <row r="28" spans="1:5" s="132" customFormat="1" ht="16.5" thickBot="1">
      <c r="A28" s="162">
        <v>20</v>
      </c>
      <c r="B28" s="139" t="s">
        <v>224</v>
      </c>
      <c r="C28" s="124">
        <v>215</v>
      </c>
      <c r="D28" s="124">
        <v>945</v>
      </c>
      <c r="E28" s="155"/>
    </row>
    <row r="29" spans="1:5" s="132" customFormat="1">
      <c r="A29" s="140">
        <v>21</v>
      </c>
      <c r="B29" s="135" t="s">
        <v>225</v>
      </c>
      <c r="C29" s="125">
        <v>315</v>
      </c>
      <c r="D29" s="125">
        <v>236.25</v>
      </c>
    </row>
    <row r="30" spans="1:5" s="132" customFormat="1" ht="15.75" thickBot="1">
      <c r="A30" s="141"/>
      <c r="B30" s="139" t="s">
        <v>226</v>
      </c>
      <c r="C30" s="126"/>
      <c r="D30" s="126"/>
    </row>
    <row r="31" spans="1:5" s="132" customFormat="1" ht="16.5" thickBot="1">
      <c r="A31" s="162">
        <v>22</v>
      </c>
      <c r="B31" s="139" t="s">
        <v>227</v>
      </c>
      <c r="C31" s="124">
        <v>2</v>
      </c>
      <c r="D31" s="124">
        <v>650</v>
      </c>
      <c r="E31" s="155"/>
    </row>
    <row r="32" spans="1:5" s="132" customFormat="1">
      <c r="A32" s="163">
        <v>23</v>
      </c>
      <c r="B32" s="135" t="s">
        <v>228</v>
      </c>
      <c r="C32" s="125">
        <v>300</v>
      </c>
      <c r="D32" s="125">
        <v>390</v>
      </c>
    </row>
    <row r="33" spans="1:6" s="132" customFormat="1" ht="15.75" thickBot="1">
      <c r="A33" s="164"/>
      <c r="B33" s="139" t="s">
        <v>229</v>
      </c>
      <c r="C33" s="126"/>
      <c r="D33" s="126"/>
    </row>
    <row r="34" spans="1:6" s="132" customFormat="1">
      <c r="A34" s="163">
        <v>24</v>
      </c>
      <c r="B34" s="135" t="s">
        <v>230</v>
      </c>
      <c r="C34" s="125">
        <v>300</v>
      </c>
      <c r="D34" s="125">
        <v>360</v>
      </c>
    </row>
    <row r="35" spans="1:6" s="132" customFormat="1" ht="15.75" thickBot="1">
      <c r="A35" s="164"/>
      <c r="B35" s="139" t="s">
        <v>231</v>
      </c>
      <c r="C35" s="126"/>
      <c r="D35" s="126"/>
    </row>
    <row r="36" spans="1:6" s="132" customFormat="1" ht="16.5" thickBot="1">
      <c r="A36" s="162">
        <v>25</v>
      </c>
      <c r="B36" s="139" t="s">
        <v>232</v>
      </c>
      <c r="C36" s="124">
        <v>20</v>
      </c>
      <c r="D36" s="124">
        <v>136</v>
      </c>
      <c r="E36" s="155"/>
    </row>
    <row r="37" spans="1:6" s="132" customFormat="1" ht="16.5" thickBot="1">
      <c r="A37" s="162">
        <v>26</v>
      </c>
      <c r="B37" s="139" t="s">
        <v>233</v>
      </c>
      <c r="C37" s="124" t="s">
        <v>234</v>
      </c>
      <c r="D37" s="124">
        <v>46.2</v>
      </c>
      <c r="E37" s="155"/>
    </row>
    <row r="38" spans="1:6" s="132" customFormat="1" ht="16.5" thickBot="1">
      <c r="A38" s="167">
        <v>27</v>
      </c>
      <c r="B38" s="168" t="s">
        <v>235</v>
      </c>
      <c r="C38" s="169">
        <v>1</v>
      </c>
      <c r="D38" s="169">
        <v>200</v>
      </c>
      <c r="E38" s="155"/>
    </row>
    <row r="39" spans="1:6" s="132" customFormat="1" ht="27" thickBot="1">
      <c r="A39" s="138">
        <v>28</v>
      </c>
      <c r="B39" s="139" t="s">
        <v>236</v>
      </c>
      <c r="C39" s="124">
        <v>315</v>
      </c>
      <c r="D39" s="124">
        <v>724.5</v>
      </c>
    </row>
    <row r="40" spans="1:6" s="132" customFormat="1" ht="16.5" thickBot="1">
      <c r="A40" s="162">
        <v>29</v>
      </c>
      <c r="B40" s="139" t="s">
        <v>237</v>
      </c>
      <c r="C40" s="124">
        <v>400</v>
      </c>
      <c r="D40" s="124">
        <v>60</v>
      </c>
      <c r="E40" s="155"/>
    </row>
    <row r="41" spans="1:6" ht="31.5" customHeight="1" thickBot="1">
      <c r="A41" s="127" t="s">
        <v>238</v>
      </c>
      <c r="B41" s="128"/>
      <c r="C41" s="128"/>
      <c r="D41" s="129"/>
    </row>
    <row r="42" spans="1:6" ht="16.5" thickBot="1">
      <c r="A42" s="197">
        <v>30</v>
      </c>
      <c r="B42" s="198" t="s">
        <v>111</v>
      </c>
      <c r="C42" s="199">
        <v>315</v>
      </c>
      <c r="D42" s="200"/>
      <c r="E42" s="165">
        <v>400</v>
      </c>
    </row>
    <row r="43" spans="1:6" ht="16.5" thickBot="1">
      <c r="A43" s="197">
        <v>31</v>
      </c>
      <c r="B43" s="198" t="s">
        <v>113</v>
      </c>
      <c r="C43" s="199">
        <v>315</v>
      </c>
      <c r="D43" s="200"/>
      <c r="E43" s="165">
        <v>320</v>
      </c>
    </row>
    <row r="44" spans="1:6">
      <c r="A44" s="201">
        <v>32</v>
      </c>
      <c r="B44" s="202" t="s">
        <v>89</v>
      </c>
      <c r="C44" s="200">
        <v>1260</v>
      </c>
      <c r="D44" s="200"/>
      <c r="E44" s="166">
        <v>2000</v>
      </c>
      <c r="F44" s="165" t="s">
        <v>271</v>
      </c>
    </row>
  </sheetData>
  <mergeCells count="27">
    <mergeCell ref="A41:D41"/>
    <mergeCell ref="A32:A33"/>
    <mergeCell ref="C32:C33"/>
    <mergeCell ref="D32:D33"/>
    <mergeCell ref="A34:A35"/>
    <mergeCell ref="C34:C35"/>
    <mergeCell ref="D34:D35"/>
    <mergeCell ref="A23:A24"/>
    <mergeCell ref="C23:C24"/>
    <mergeCell ref="D23:D24"/>
    <mergeCell ref="A29:A30"/>
    <mergeCell ref="C29:C30"/>
    <mergeCell ref="D29:D30"/>
    <mergeCell ref="A14:A15"/>
    <mergeCell ref="C14:C15"/>
    <mergeCell ref="D14:D15"/>
    <mergeCell ref="A20:A21"/>
    <mergeCell ref="C20:C21"/>
    <mergeCell ref="D20:D21"/>
    <mergeCell ref="A1:A3"/>
    <mergeCell ref="B1:B3"/>
    <mergeCell ref="A8:A9"/>
    <mergeCell ref="C8:C9"/>
    <mergeCell ref="D8:D9"/>
    <mergeCell ref="A11:A12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Drawings</vt:lpstr>
      <vt:lpstr>Commercial</vt:lpstr>
      <vt:lpstr>Orders</vt:lpstr>
      <vt:lpstr>Protvino</vt:lpstr>
      <vt:lpstr>Custom List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jherranz</dc:creator>
  <cp:lastModifiedBy>grishinv</cp:lastModifiedBy>
  <cp:lastPrinted>2011-02-24T12:56:22Z</cp:lastPrinted>
  <dcterms:created xsi:type="dcterms:W3CDTF">2010-11-03T08:20:32Z</dcterms:created>
  <dcterms:modified xsi:type="dcterms:W3CDTF">2011-03-01T10:52:10Z</dcterms:modified>
</cp:coreProperties>
</file>