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1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<sst xmlns="http://schemas.openxmlformats.org/spreadsheetml/2006/main" count="751" uniqueCount="408">
  <si>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</si>
  <si>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</si>
  <si>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</si>
  <si>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</si>
  <si>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</si>
  <si>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</si>
  <si>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</si>
  <si>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</si>
  <si>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</si>
  <si>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</si>
  <si>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</si>
  <si>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</si>
  <si>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</si>
  <si>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</si>
  <si>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</si>
  <si>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</si>
  <si>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</si>
  <si>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</si>
  <si>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</si>
  <si>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</si>
  <si>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</si>
  <si>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</si>
  <si>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</si>
  <si>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</si>
  <si>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</si>
  <si>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</si>
  <si>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</si>
  <si>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</si>
  <si>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</si>
  <si>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</si>
  <si>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</si>
  <si>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</si>
  <si>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</si>
  <si>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</si>
  <si>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</si>
  <si>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</si>
  <si>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</si>
  <si>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</si>
  <si>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</si>
  <si>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</si>
  <si>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</si>
  <si>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</si>
  <si>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</si>
  <si>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</si>
  <si>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</si>
  <si>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</si>
  <si>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</si>
  <si>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</si>
  <si>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</si>
  <si>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</si>
  <si>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</si>
  <si>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</si>
  <si>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</si>
  <si>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</si>
  <si>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</si>
  <si>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</si>
  <si>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</si>
  <si>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</si>
  <si>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</si>
  <si>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</si>
  <si>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</si>
  <si>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</si>
  <si>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</si>
  <si>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</si>
  <si>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</si>
  <si>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</si>
  <si>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</si>
  <si>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</si>
  <si>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</si>
  <si>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</si>
  <si>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</si>
  <si>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</si>
  <si>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</si>
  <si>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</si>
  <si>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</si>
  <si>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</si>
  <si>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</si>
  <si>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</si>
  <si>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</si>
  <si>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</si>
  <si>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</si>
  <si>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</si>
  <si>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</si>
  <si>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</si>
  <si>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</si>
  <si>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</si>
  <si>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</si>
  <si>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</si>
  <si>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</si>
  <si>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</si>
  <si>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</si>
  <si>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</si>
  <si>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</si>
  <si>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</si>
  <si>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</si>
  <si>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</si>
  <si>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</si>
  <si>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</si>
  <si>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</si>
  <si>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</si>
  <si>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</si>
  <si>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</si>
  <si>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</si>
  <si>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</si>
  <si>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</si>
  <si>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</si>
  <si>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</si>
  <si>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</si>
  <si>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</si>
  <si>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</si>
  <si>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</si>
  <si>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</si>
  <si>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</si>
  <si>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</si>
  <si>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</si>
  <si>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</si>
  <si>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</si>
  <si>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</si>
  <si>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</si>
  <si>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</si>
  <si>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</si>
  <si>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</si>
  <si>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</si>
  <si>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</si>
  <si>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</si>
  <si>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</si>
  <si>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</si>
  <si>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</si>
  <si>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</si>
  <si>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</si>
  <si>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</si>
  <si>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</si>
  <si>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</si>
  <si>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</si>
  <si>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</si>
  <si>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</si>
  <si>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</si>
  <si>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</si>
  <si>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</si>
  <si>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</si>
  <si>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</si>
  <si>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</si>
  <si>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</si>
  <si>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</si>
  <si>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</si>
  <si>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</si>
  <si>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</si>
  <si>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</si>
  <si>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</si>
  <si>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</si>
  <si>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</si>
  <si>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</si>
  <si>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</si>
  <si>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</si>
  <si>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</si>
  <si>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</si>
  <si>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</si>
  <si>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</si>
  <si>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</si>
  <si>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</si>
  <si>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</si>
  <si>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</si>
  <si>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</si>
  <si>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</si>
  <si>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</si>
  <si>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</si>
  <si>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</si>
  <si>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</si>
  <si>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</si>
  <si>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</si>
  <si>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</si>
  <si>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</si>
  <si>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</si>
  <si>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</si>
  <si>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</si>
  <si>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</si>
  <si>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</si>
  <si>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</si>
  <si>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</si>
  <si>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</si>
  <si>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</si>
  <si>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</si>
  <si>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</si>
  <si>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</si>
  <si>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</si>
  <si>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</si>
  <si>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</si>
  <si>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</si>
  <si>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</si>
  <si>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</si>
  <si>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</si>
  <si>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</si>
  <si>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</si>
  <si>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</si>
  <si>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</si>
  <si>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</si>
  <si>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</si>
  <si>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</si>
  <si>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</si>
  <si>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</si>
  <si>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</si>
  <si>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</si>
  <si>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</si>
  <si>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</si>
  <si>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</si>
  <si>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</si>
  <si>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</si>
  <si>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</si>
  <si>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</si>
  <si>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</si>
  <si>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</si>
  <si>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</si>
  <si>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</si>
  <si>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</si>
  <si>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</si>
  <si>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</si>
  <si>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</si>
  <si>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</si>
  <si>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</si>
  <si>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</si>
  <si>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</si>
  <si>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</si>
  <si>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</si>
  <si>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</si>
  <si>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</si>
  <si>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</si>
  <si>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</si>
  <si>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</si>
  <si>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</si>
  <si>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</si>
  <si>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</si>
  <si>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</si>
  <si>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</si>
  <si>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</si>
  <si>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</si>
  <si>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</si>
  <si>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</si>
  <si>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</si>
  <si>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</si>
  <si>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</si>
  <si>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</si>
  <si>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</si>
  <si>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</si>
  <si>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</si>
  <si>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</si>
  <si>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</si>
  <si>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</si>
  <si>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</si>
  <si>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</si>
  <si>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</si>
  <si>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</si>
  <si>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</si>
  <si>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</si>
  <si>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</si>
  <si>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</si>
  <si>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</si>
  <si>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</si>
  <si>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</si>
  <si>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</si>
  <si>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</si>
  <si>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</si>
  <si>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</si>
  <si>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</si>
  <si>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</si>
  <si>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</si>
  <si>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</si>
  <si>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</si>
  <si>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</si>
  <si>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</si>
  <si>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</si>
  <si>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</si>
  <si>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</si>
  <si>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</si>
  <si>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</si>
  <si>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</si>
  <si>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</si>
  <si>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</si>
  <si>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</si>
  <si>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</si>
  <si>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</si>
  <si>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</si>
  <si>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</si>
  <si>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</si>
  <si>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</si>
  <si>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</si>
  <si>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</si>
  <si>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</si>
  <si>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</si>
  <si>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</si>
  <si>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</si>
  <si>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</si>
  <si>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</si>
  <si>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</si>
  <si>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</si>
  <si>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</si>
  <si>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</si>
  <si>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</si>
  <si>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</si>
  <si>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</si>
  <si>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</si>
  <si>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</si>
  <si>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</si>
  <si>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</si>
  <si>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</si>
  <si>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</si>
  <si>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</si>
  <si>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</si>
  <si>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</si>
  <si>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</si>
  <si>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</si>
  <si>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</si>
  <si>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</si>
  <si>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</si>
  <si>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</si>
  <si>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</si>
  <si>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</si>
  <si>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</si>
  <si>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</si>
  <si>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</si>
  <si>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</si>
  <si>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</si>
  <si>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</si>
  <si>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</si>
  <si>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</si>
  <si>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</si>
  <si>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</si>
  <si>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</si>
  <si>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</si>
  <si>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</si>
  <si>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</si>
  <si>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</si>
  <si>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</si>
  <si>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</si>
  <si>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</si>
  <si>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</si>
  <si>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</si>
  <si>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</si>
  <si>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</si>
  <si>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</si>
  <si>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</si>
  <si>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</si>
  <si>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</si>
  <si>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</si>
  <si>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</si>
  <si>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</si>
  <si>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</si>
  <si>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</si>
  <si>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</si>
  <si>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</si>
  <si>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</si>
  <si>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</si>
  <si>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</si>
  <si>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</si>
  <si>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</si>
  <si>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</si>
  <si>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</si>
  <si>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</si>
  <si>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</si>
  <si>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</si>
  <si>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</si>
  <si>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</si>
  <si>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</si>
  <si>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</si>
  <si>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</si>
  <si>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</si>
  <si>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</si>
  <si>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</si>
  <si>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</si>
  <si>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</si>
  <si>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</si>
  <si>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</si>
  <si>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</si>
  <si>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</si>
  <si>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</si>
  <si>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</si>
  <si>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</si>
  <si>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</si>
  <si>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</si>
  <si>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</si>
  <si>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</si>
  <si>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</si>
  <si>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</si>
  <si>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</si>
  <si>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</si>
  <si>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</si>
  <si>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</si>
  <si>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</si>
  <si>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</si>
  <si>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</si>
  <si>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</si>
  <si>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</si>
  <si>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</si>
  <si>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</si>
  <si>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</si>
  <si>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</si>
  <si>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</si>
  <si>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</si>
  <si>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</si>
  <si>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</si>
  <si>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</si>
  <si>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</si>
  <si>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</si>
  <si>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in Protvino (up to sh 7)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</si>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</sst>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L20" sqref="L20:L2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336</v>
      </c>
      <c r="K1" s="154" t="s">
        <v>331</v>
      </c>
      <c r="L1" s="189" t="s">
        <v>4</v>
      </c>
      <c r="M1" s="33" t="s">
        <v>29</v>
      </c>
      <c r="N1" s="38" t="s">
        <v>122</v>
      </c>
      <c r="O1" s="187" t="s">
        <v>332</v>
      </c>
      <c r="P1" s="33" t="s">
        <v>30</v>
      </c>
      <c r="Q1" s="156" t="s">
        <v>333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402</v>
      </c>
      <c r="AA1" s="216" t="s">
        <v>403</v>
      </c>
      <c r="AB1" s="166" t="s">
        <v>383</v>
      </c>
      <c r="AC1" s="166" t="s">
        <v>384</v>
      </c>
      <c r="AD1" s="217" t="s">
        <v>362</v>
      </c>
      <c r="AE1" s="229" t="s">
        <v>379</v>
      </c>
      <c r="AF1" s="229" t="s">
        <v>380</v>
      </c>
      <c r="AG1" s="166" t="s">
        <v>382</v>
      </c>
      <c r="AH1" s="165" t="s">
        <v>355</v>
      </c>
      <c r="AI1" s="166" t="s">
        <v>357</v>
      </c>
      <c r="AJ1" s="209" t="s">
        <v>339</v>
      </c>
      <c r="AK1" s="231" t="s">
        <v>353</v>
      </c>
      <c r="AL1" s="41"/>
      <c r="AM1" s="254" t="s">
        <v>388</v>
      </c>
      <c r="AR1" s="8"/>
      <c r="AS1" s="8"/>
    </row>
    <row r="2" spans="1:39" ht="12.75">
      <c r="A2" s="41" t="s">
        <v>346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361</v>
      </c>
      <c r="AA2" s="52"/>
      <c r="AB2" s="53"/>
      <c r="AC2" s="53"/>
      <c r="AD2" s="220" t="s">
        <v>360</v>
      </c>
      <c r="AE2" s="230"/>
      <c r="AF2" s="230"/>
      <c r="AG2" s="220" t="s">
        <v>360</v>
      </c>
      <c r="AH2" s="88"/>
      <c r="AI2" s="53" t="s">
        <v>41</v>
      </c>
      <c r="AJ2" s="88"/>
      <c r="AK2" s="232"/>
      <c r="AL2" s="247" t="s">
        <v>385</v>
      </c>
      <c r="AM2" s="252" t="s">
        <v>398</v>
      </c>
    </row>
    <row r="3" spans="1:39" ht="12.75">
      <c r="A3" s="170" t="s">
        <v>324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363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309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315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344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312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345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300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300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337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698300+14600</f>
        <v>712900</v>
      </c>
      <c r="M13" s="47" t="s">
        <v>92</v>
      </c>
      <c r="N13" s="78">
        <f>-I13+L13-I14+L14</f>
        <v>-78380</v>
      </c>
      <c r="O13" s="130">
        <f t="shared" si="3"/>
        <v>-74915</v>
      </c>
      <c r="P13" s="96">
        <f>Y13+1000+48075+AD13</f>
        <v>492060</v>
      </c>
      <c r="Q13" s="51" t="s">
        <v>306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364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78380</v>
      </c>
      <c r="AK13" s="245" t="s">
        <v>345</v>
      </c>
      <c r="AL13" s="243">
        <f t="shared" si="4"/>
        <v>-269915</v>
      </c>
      <c r="AM13" s="247">
        <v>80000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930+60</f>
        <v>990</v>
      </c>
      <c r="M15" s="88" t="s">
        <v>92</v>
      </c>
      <c r="N15" s="130" t="e">
        <f>-I15+L15</f>
        <v>#VALUE!</v>
      </c>
      <c r="O15" s="130">
        <f t="shared" si="3"/>
        <v>990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22800+500</f>
        <v>23300</v>
      </c>
      <c r="M16" s="47" t="s">
        <v>92</v>
      </c>
      <c r="N16" s="78">
        <f>-I16+L16</f>
        <v>-2530</v>
      </c>
      <c r="O16" s="130">
        <f t="shared" si="3"/>
        <v>-2530</v>
      </c>
      <c r="P16" s="96">
        <f>Y16+AD16</f>
        <v>10625</v>
      </c>
      <c r="Q16" s="51" t="s">
        <v>307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2530</v>
      </c>
      <c r="AK16" s="245" t="s">
        <v>345</v>
      </c>
      <c r="AL16" s="243">
        <f t="shared" si="4"/>
        <v>-12675</v>
      </c>
      <c r="AM16" s="247">
        <v>3000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303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387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304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39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</row>
    <row r="21" spans="1:39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6905</v>
      </c>
      <c r="AA21" s="162">
        <f>Z21+AF21+AG21</f>
        <v>6905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2115</v>
      </c>
      <c r="AK21" s="238"/>
      <c r="AL21" s="246">
        <f t="shared" si="4"/>
        <v>-2428</v>
      </c>
      <c r="AM21" s="247"/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365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305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308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310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316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386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314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311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311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311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319</v>
      </c>
      <c r="X48" s="162">
        <v>140</v>
      </c>
      <c r="Y48" s="162">
        <f t="shared" si="28"/>
        <v>331</v>
      </c>
      <c r="Z48" s="162" t="s">
        <v>368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311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311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342</v>
      </c>
      <c r="B51" s="43" t="s">
        <v>343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367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1196751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336</v>
      </c>
      <c r="K57" s="154" t="s">
        <v>331</v>
      </c>
      <c r="L57" s="189" t="s">
        <v>4</v>
      </c>
      <c r="M57" s="33" t="s">
        <v>29</v>
      </c>
      <c r="N57" s="38" t="s">
        <v>122</v>
      </c>
      <c r="O57" s="187" t="s">
        <v>332</v>
      </c>
      <c r="P57" s="33" t="s">
        <v>30</v>
      </c>
      <c r="Q57" s="156" t="s">
        <v>333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354</v>
      </c>
      <c r="AA57" s="216" t="s">
        <v>356</v>
      </c>
      <c r="AB57" s="229" t="s">
        <v>397</v>
      </c>
      <c r="AC57" s="166" t="s">
        <v>381</v>
      </c>
      <c r="AD57" s="166" t="s">
        <v>366</v>
      </c>
      <c r="AE57" s="166"/>
      <c r="AF57" s="166"/>
      <c r="AG57" s="166" t="s">
        <v>261</v>
      </c>
      <c r="AH57" s="165" t="s">
        <v>358</v>
      </c>
      <c r="AI57" s="166" t="s">
        <v>357</v>
      </c>
      <c r="AJ57" s="209" t="s">
        <v>339</v>
      </c>
      <c r="AK57" s="254" t="s">
        <v>388</v>
      </c>
      <c r="AL57" s="218" t="s">
        <v>334</v>
      </c>
      <c r="AM57" s="190" t="s">
        <v>301</v>
      </c>
      <c r="AN57" s="190" t="s">
        <v>335</v>
      </c>
      <c r="AO57" s="218" t="s">
        <v>359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363</v>
      </c>
      <c r="AD58" s="4"/>
      <c r="AE58" s="4"/>
      <c r="AF58" s="4"/>
      <c r="AG58" s="4"/>
      <c r="AH58" s="21"/>
      <c r="AI58" s="4"/>
      <c r="AJ58" s="21"/>
      <c r="AK58" s="252" t="s">
        <v>398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320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91"/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321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91"/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341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91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322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91"/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321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91"/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91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313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321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91"/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338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323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340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114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tabSelected="1"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291</v>
      </c>
      <c r="O1" t="s">
        <v>373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371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293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370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292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369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290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374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377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375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376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372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378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399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290</v>
      </c>
      <c r="D30" s="15">
        <v>14497</v>
      </c>
      <c r="E30" s="16">
        <v>6905</v>
      </c>
      <c r="F30" t="s">
        <v>400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401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294</v>
      </c>
      <c r="B1" s="181"/>
    </row>
    <row r="3" spans="1:7" ht="12.75">
      <c r="A3" t="s">
        <v>283</v>
      </c>
      <c r="B3" s="97" t="s">
        <v>295</v>
      </c>
      <c r="C3" t="s">
        <v>285</v>
      </c>
      <c r="D3" t="s">
        <v>297</v>
      </c>
      <c r="E3" t="s">
        <v>296</v>
      </c>
      <c r="G3" t="s">
        <v>302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317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347</v>
      </c>
      <c r="I26" s="222" t="s">
        <v>352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347</v>
      </c>
      <c r="I27" s="222"/>
    </row>
    <row r="28" spans="1:9" ht="12.75">
      <c r="A28">
        <v>23</v>
      </c>
      <c r="B28" s="107" t="s">
        <v>325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299</v>
      </c>
      <c r="C32" s="159">
        <v>2019</v>
      </c>
      <c r="D32" s="185" t="s">
        <v>290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290</v>
      </c>
      <c r="E33" s="10" t="s">
        <v>318</v>
      </c>
      <c r="G33" s="181">
        <f>C33/2</f>
        <v>3547</v>
      </c>
    </row>
    <row r="39" spans="1:2" ht="12.75">
      <c r="A39" t="s">
        <v>404</v>
      </c>
      <c r="B39" t="s">
        <v>405</v>
      </c>
    </row>
    <row r="40" ht="12.75">
      <c r="B40" t="s">
        <v>406</v>
      </c>
    </row>
    <row r="41" ht="12.75">
      <c r="B41" t="s">
        <v>407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5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298</v>
      </c>
      <c r="I4" t="s">
        <v>302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SUM(D15:D19,D55,D66:D67)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326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1:8" ht="12.75">
      <c r="A40" t="s">
        <v>396</v>
      </c>
      <c r="B40" s="82" t="s">
        <v>327</v>
      </c>
      <c r="C40" s="41" t="s">
        <v>328</v>
      </c>
      <c r="D40" s="183">
        <v>15250</v>
      </c>
      <c r="E40" s="41" t="s">
        <v>24</v>
      </c>
      <c r="F40" s="200" t="s">
        <v>317</v>
      </c>
      <c r="G40" s="41" t="s">
        <v>329</v>
      </c>
      <c r="H40">
        <v>23</v>
      </c>
    </row>
    <row r="41" spans="2:8" ht="12.75">
      <c r="B41" s="82" t="s">
        <v>330</v>
      </c>
      <c r="C41" s="41" t="s">
        <v>328</v>
      </c>
      <c r="D41" s="183">
        <v>9660</v>
      </c>
      <c r="E41" s="41" t="s">
        <v>24</v>
      </c>
      <c r="F41" s="200" t="s">
        <v>317</v>
      </c>
      <c r="G41" s="41" t="s">
        <v>329</v>
      </c>
      <c r="H41">
        <v>23</v>
      </c>
    </row>
    <row r="42" spans="2:8" ht="12.75">
      <c r="B42" s="82" t="s">
        <v>348</v>
      </c>
      <c r="C42" s="41" t="s">
        <v>349</v>
      </c>
      <c r="D42" s="183">
        <v>12400</v>
      </c>
      <c r="E42" s="41" t="s">
        <v>24</v>
      </c>
      <c r="F42" s="200" t="s">
        <v>317</v>
      </c>
      <c r="G42" s="41" t="s">
        <v>350</v>
      </c>
      <c r="H42">
        <v>24</v>
      </c>
    </row>
    <row r="43" spans="2:11" ht="12.75">
      <c r="B43" s="82" t="s">
        <v>351</v>
      </c>
      <c r="C43" s="41" t="s">
        <v>349</v>
      </c>
      <c r="D43" s="183">
        <v>12600</v>
      </c>
      <c r="E43" s="41" t="s">
        <v>24</v>
      </c>
      <c r="F43" s="200" t="s">
        <v>317</v>
      </c>
      <c r="G43" s="41" t="s">
        <v>350</v>
      </c>
      <c r="H43">
        <v>24</v>
      </c>
      <c r="K43" s="222" t="s">
        <v>352</v>
      </c>
    </row>
    <row r="44" spans="2:11" ht="12.75">
      <c r="B44" s="82" t="s">
        <v>389</v>
      </c>
      <c r="C44" s="41" t="s">
        <v>390</v>
      </c>
      <c r="D44" s="183">
        <v>13500</v>
      </c>
      <c r="E44" s="41" t="s">
        <v>24</v>
      </c>
      <c r="F44" s="200" t="s">
        <v>317</v>
      </c>
      <c r="G44" s="41" t="s">
        <v>391</v>
      </c>
      <c r="H44">
        <v>25</v>
      </c>
      <c r="K44" s="222"/>
    </row>
    <row r="45" spans="2:11" ht="12.75">
      <c r="B45" s="82" t="s">
        <v>392</v>
      </c>
      <c r="C45" s="41" t="s">
        <v>390</v>
      </c>
      <c r="D45" s="183">
        <v>12000</v>
      </c>
      <c r="E45" s="41" t="s">
        <v>24</v>
      </c>
      <c r="F45" s="200" t="s">
        <v>317</v>
      </c>
      <c r="G45" s="41" t="s">
        <v>391</v>
      </c>
      <c r="H45">
        <v>25</v>
      </c>
      <c r="K45" s="222"/>
    </row>
    <row r="46" spans="2:11" ht="12.75">
      <c r="B46" s="82" t="s">
        <v>393</v>
      </c>
      <c r="C46" s="41" t="s">
        <v>394</v>
      </c>
      <c r="D46" s="183">
        <v>10000</v>
      </c>
      <c r="E46" s="41" t="s">
        <v>24</v>
      </c>
      <c r="F46" s="200" t="s">
        <v>317</v>
      </c>
      <c r="G46" s="41" t="s">
        <v>395</v>
      </c>
      <c r="H46">
        <v>26</v>
      </c>
      <c r="K46" s="222"/>
    </row>
    <row r="47" spans="2:11" ht="12.75">
      <c r="B47" s="107" t="s">
        <v>267</v>
      </c>
      <c r="C47" s="107"/>
      <c r="D47" s="107">
        <f>SUM(D13:D46)</f>
        <v>442985</v>
      </c>
      <c r="E47" s="41" t="s">
        <v>24</v>
      </c>
      <c r="F47" s="82"/>
      <c r="G47" s="41">
        <v>26.06</v>
      </c>
      <c r="H47">
        <v>26</v>
      </c>
      <c r="I47" s="206">
        <f>D47/183</f>
        <v>2420.6830601092897</v>
      </c>
      <c r="K47" s="222">
        <f>SUM(D36:D43)</f>
        <v>107070</v>
      </c>
    </row>
    <row r="48" spans="2:7" ht="12.75">
      <c r="B48" s="180"/>
      <c r="C48" s="180"/>
      <c r="D48" s="180"/>
      <c r="E48" s="41"/>
      <c r="F48" s="82"/>
      <c r="G48" s="41"/>
    </row>
    <row r="49" spans="2:11" s="15" customFormat="1" ht="12.75">
      <c r="B49" s="180"/>
      <c r="C49" s="180"/>
      <c r="D49" s="180"/>
      <c r="E49" s="82"/>
      <c r="F49" s="82"/>
      <c r="G49" s="82"/>
      <c r="K49" s="200" t="s">
        <v>317</v>
      </c>
    </row>
    <row r="50" spans="2:11" ht="12.75">
      <c r="B50" s="174" t="s">
        <v>288</v>
      </c>
      <c r="C50" s="174"/>
      <c r="D50" s="180">
        <v>347244</v>
      </c>
      <c r="E50" s="41" t="s">
        <v>24</v>
      </c>
      <c r="F50" s="178" t="s">
        <v>287</v>
      </c>
      <c r="G50" s="41"/>
      <c r="I50" s="191">
        <f>D50/183</f>
        <v>1897.5081967213114</v>
      </c>
      <c r="K50" s="183">
        <v>15250</v>
      </c>
    </row>
    <row r="51" spans="2:11" ht="12.75">
      <c r="B51" s="174" t="s">
        <v>288</v>
      </c>
      <c r="C51" s="174" t="s">
        <v>274</v>
      </c>
      <c r="D51" s="174">
        <v>169859</v>
      </c>
      <c r="E51" s="41" t="s">
        <v>290</v>
      </c>
      <c r="F51" s="82"/>
      <c r="G51" s="82"/>
      <c r="I51" s="191">
        <f>D51/183</f>
        <v>928.1912568306011</v>
      </c>
      <c r="K51" s="183">
        <v>9660</v>
      </c>
    </row>
    <row r="52" spans="2:11" ht="12.75">
      <c r="B52" s="174" t="s">
        <v>288</v>
      </c>
      <c r="C52" s="174"/>
      <c r="D52" s="201">
        <f>346854+9660+15250+12400+12600+13500+12000+10000</f>
        <v>432264</v>
      </c>
      <c r="E52" s="41" t="s">
        <v>290</v>
      </c>
      <c r="F52" s="178" t="s">
        <v>318</v>
      </c>
      <c r="G52" s="82"/>
      <c r="I52" s="192">
        <f>D52/183</f>
        <v>2362.098360655738</v>
      </c>
      <c r="K52" s="183">
        <v>12400</v>
      </c>
    </row>
    <row r="53" spans="2:11" s="15" customFormat="1" ht="12.75">
      <c r="B53" s="180"/>
      <c r="C53" s="180"/>
      <c r="D53" s="180"/>
      <c r="E53" s="82"/>
      <c r="F53" s="82"/>
      <c r="G53" s="82"/>
      <c r="K53" s="183">
        <v>12600</v>
      </c>
    </row>
    <row r="54" spans="2:11" ht="12.75">
      <c r="B54" s="175" t="s">
        <v>135</v>
      </c>
      <c r="C54" s="175"/>
      <c r="D54" s="175"/>
      <c r="E54" s="175"/>
      <c r="F54" s="175"/>
      <c r="G54" s="175"/>
      <c r="K54" s="183">
        <v>13500</v>
      </c>
    </row>
    <row r="55" spans="2:11" ht="12.75">
      <c r="B55" s="41"/>
      <c r="C55" s="41" t="s">
        <v>137</v>
      </c>
      <c r="D55" s="41">
        <v>948</v>
      </c>
      <c r="E55" s="41" t="s">
        <v>91</v>
      </c>
      <c r="F55" s="82">
        <v>941</v>
      </c>
      <c r="G55" s="41" t="s">
        <v>106</v>
      </c>
      <c r="K55" s="183">
        <v>12000</v>
      </c>
    </row>
    <row r="56" spans="2:11" ht="12.75">
      <c r="B56" s="41"/>
      <c r="C56" s="41"/>
      <c r="D56" s="41"/>
      <c r="E56" s="41"/>
      <c r="F56" s="41"/>
      <c r="G56" s="41"/>
      <c r="K56" s="183">
        <v>10000</v>
      </c>
    </row>
    <row r="57" spans="2:11" ht="12.75">
      <c r="B57" s="41"/>
      <c r="C57" s="41"/>
      <c r="D57" s="41"/>
      <c r="E57" s="41"/>
      <c r="F57" s="41"/>
      <c r="G57" s="41"/>
      <c r="K57" s="107">
        <f>SUM(K50:K56)</f>
        <v>85410</v>
      </c>
    </row>
    <row r="58" spans="2:7" ht="12.75">
      <c r="B58" s="41"/>
      <c r="C58" s="41"/>
      <c r="D58" s="41"/>
      <c r="E58" s="41"/>
      <c r="F58" s="41"/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175" t="s">
        <v>136</v>
      </c>
      <c r="C61" s="175"/>
      <c r="D61" s="175"/>
      <c r="E61" s="175"/>
      <c r="F61" s="175"/>
      <c r="G61" s="175"/>
    </row>
    <row r="62" spans="2:7" ht="12.75">
      <c r="B62" s="41"/>
      <c r="C62" s="41" t="s">
        <v>139</v>
      </c>
      <c r="D62" s="41">
        <v>300</v>
      </c>
      <c r="E62" s="41"/>
      <c r="F62" s="41">
        <v>305</v>
      </c>
      <c r="G62" s="41"/>
    </row>
    <row r="63" spans="2:7" ht="12.75">
      <c r="B63" s="41"/>
      <c r="C63" s="41"/>
      <c r="D63" s="41"/>
      <c r="E63" s="41"/>
      <c r="F63" s="41">
        <v>93</v>
      </c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 t="s">
        <v>138</v>
      </c>
      <c r="D66" s="41">
        <v>606</v>
      </c>
      <c r="E66" s="41" t="s">
        <v>91</v>
      </c>
      <c r="F66" s="82"/>
      <c r="G66" s="41"/>
    </row>
    <row r="67" spans="2:7" ht="12.75">
      <c r="B67" s="41" t="s">
        <v>143</v>
      </c>
      <c r="C67" s="41" t="s">
        <v>128</v>
      </c>
      <c r="D67" s="41">
        <v>10550</v>
      </c>
      <c r="E67" s="41" t="s">
        <v>91</v>
      </c>
      <c r="F67" s="82"/>
      <c r="G67" s="41"/>
    </row>
    <row r="68" spans="2:7" ht="12.75">
      <c r="B68" s="81" t="s">
        <v>289</v>
      </c>
      <c r="C68" s="81"/>
      <c r="D68" s="81">
        <v>10550</v>
      </c>
      <c r="E68" s="41"/>
      <c r="F68" s="41"/>
      <c r="G68" s="41"/>
    </row>
    <row r="69" spans="2:7" ht="12.75">
      <c r="B69" s="82"/>
      <c r="C69" s="82"/>
      <c r="D69" s="82"/>
      <c r="E69" s="41"/>
      <c r="F69" s="41"/>
      <c r="G69" s="41"/>
    </row>
    <row r="70" spans="2:9" ht="12.75">
      <c r="B70" s="174" t="s">
        <v>288</v>
      </c>
      <c r="C70" s="174"/>
      <c r="D70" s="174">
        <v>10625</v>
      </c>
      <c r="E70" s="41" t="s">
        <v>24</v>
      </c>
      <c r="F70" s="82"/>
      <c r="G70" s="41"/>
      <c r="I70" s="191">
        <f>D70/6</f>
        <v>1770.8333333333333</v>
      </c>
    </row>
    <row r="71" spans="2:9" ht="12.75">
      <c r="B71" s="174" t="s">
        <v>288</v>
      </c>
      <c r="C71" s="174"/>
      <c r="D71" s="174">
        <v>10604</v>
      </c>
      <c r="E71" s="41" t="s">
        <v>290</v>
      </c>
      <c r="F71" s="82"/>
      <c r="G71" s="41"/>
      <c r="I71" s="192">
        <f>D71/6</f>
        <v>1767.3333333333333</v>
      </c>
    </row>
    <row r="72" spans="2:7" ht="12.75">
      <c r="B72" s="41"/>
      <c r="C72" s="41"/>
      <c r="D72" s="41"/>
      <c r="E72" s="41"/>
      <c r="F72" s="41"/>
      <c r="G72" s="41"/>
    </row>
    <row r="73" spans="2:7" ht="12.75">
      <c r="B73" s="41"/>
      <c r="C73" s="41"/>
      <c r="D73" s="41"/>
      <c r="E73" s="41"/>
      <c r="F73" s="41"/>
      <c r="G73" s="41"/>
    </row>
    <row r="74" spans="2:7" ht="12.75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41"/>
      <c r="E75" s="41"/>
      <c r="F75" s="41"/>
      <c r="G75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2006-07-03T07:15:49Z</cp:lastPrinted>
  <dcterms:created xsi:type="dcterms:W3CDTF">2005-04-30T08:59:53Z</dcterms:created>
  <dcterms:modified xsi:type="dcterms:W3CDTF">2006-07-03T07:19:22Z</dcterms:modified>
  <cp:category/>
  <cp:version/>
  <cp:contentType/>
  <cp:contentStatus/>
</cp:coreProperties>
</file>