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65491" windowWidth="15180" windowHeight="8355" tabRatio="756" activeTab="2"/>
  </bookViews>
  <sheets>
    <sheet name="Left" sheetId="1" r:id="rId1"/>
    <sheet name="Right" sheetId="2" r:id="rId2"/>
    <sheet name="BL 5 " sheetId="3" r:id="rId3"/>
    <sheet name="BLM_patch_cord" sheetId="4" r:id="rId4"/>
  </sheets>
  <externalReferences>
    <externalReference r:id="rId7"/>
  </externalReferences>
  <definedNames>
    <definedName name="cables" localSheetId="3">#REF!</definedName>
    <definedName name="cables">#REF!</definedName>
  </definedNames>
  <calcPr fullCalcOnLoad="1"/>
</workbook>
</file>

<file path=xl/sharedStrings.xml><?xml version="1.0" encoding="utf-8"?>
<sst xmlns="http://schemas.openxmlformats.org/spreadsheetml/2006/main" count="5961" uniqueCount="2815">
  <si>
    <t>BJBAP.B1R5_3</t>
  </si>
  <si>
    <t>RR57=BY02_1_2_3</t>
  </si>
  <si>
    <t>BJBAP.B1R5_4</t>
  </si>
  <si>
    <t>RR57=BY02_1_2_4</t>
  </si>
  <si>
    <t>BJBAP.B1R5_5</t>
  </si>
  <si>
    <t>RR57=BY02_1_2_5</t>
  </si>
  <si>
    <t>BJBAP.B1R5_6</t>
  </si>
  <si>
    <t>RR57=BY02_1_2_6</t>
  </si>
  <si>
    <t>BJBHT.A2R5</t>
  </si>
  <si>
    <t>BJBAP.A2R5_1</t>
  </si>
  <si>
    <t>RR57=BY02_1_3_1</t>
  </si>
  <si>
    <t>BJBAP.A2R5_2</t>
  </si>
  <si>
    <t>RR57=BY02_1_3_2</t>
  </si>
  <si>
    <t>BJBAP.A2R5_3</t>
  </si>
  <si>
    <t>RR57=BY02_1_3_3</t>
  </si>
  <si>
    <t>BJBAP.A2R5_4</t>
  </si>
  <si>
    <t>RR57=BY02_1_3_4</t>
  </si>
  <si>
    <t>BJBAP.A2R5_5</t>
  </si>
  <si>
    <t>RR57=BY02_1_3_5</t>
  </si>
  <si>
    <t>BJBAP.A2R5_6</t>
  </si>
  <si>
    <t>RR57=BY02_1_3_6</t>
  </si>
  <si>
    <t>BJBHT.A3R5</t>
  </si>
  <si>
    <t>BJBAP.A3R5_1</t>
  </si>
  <si>
    <t>RR57=BY02_1_4_1</t>
  </si>
  <si>
    <t>BJBAP.A3R5_2</t>
  </si>
  <si>
    <t>RR57=BY02_1_4_2</t>
  </si>
  <si>
    <t>9-1</t>
  </si>
  <si>
    <t>9-2</t>
  </si>
  <si>
    <t>BJBAP.A3R5_3</t>
  </si>
  <si>
    <t>RR57=BY02_1_4_3</t>
  </si>
  <si>
    <t>BJBAP.A3R5_4</t>
  </si>
  <si>
    <t>RR57=BY02_1_4_4</t>
  </si>
  <si>
    <t>BJBAP.A3R5_5</t>
  </si>
  <si>
    <t>RR57=BY02_1_4_5</t>
  </si>
  <si>
    <t>BJBAP.A3R5_6</t>
  </si>
  <si>
    <t>RR57=BY02_1_4_6</t>
  </si>
  <si>
    <t>BJBAP.A4R5_1</t>
  </si>
  <si>
    <t>RR57=BY02_1_5_1</t>
  </si>
  <si>
    <t>BJBAP.A4R5_2</t>
  </si>
  <si>
    <t>RR57=BY02_1_5_2</t>
  </si>
  <si>
    <t>BJBAP.A4R5_3</t>
  </si>
  <si>
    <t>RR57=BY02_1_5_3</t>
  </si>
  <si>
    <t>BJBAP.A4R5_4</t>
  </si>
  <si>
    <t>RR57=BY02_1_5_4</t>
  </si>
  <si>
    <t>BJBAP.A4R5_5</t>
  </si>
  <si>
    <t>RR57=BY02_1_5_5</t>
  </si>
  <si>
    <t>BJBAP.A4R5_6</t>
  </si>
  <si>
    <t>RR57=BY02_1_5_6</t>
  </si>
  <si>
    <t>BJBAP.B4R5_1</t>
  </si>
  <si>
    <t>RR57=BY02_1_6_1</t>
  </si>
  <si>
    <t>BJBAP.B4R5_2</t>
  </si>
  <si>
    <t>RR57=BY02_1_6_2</t>
  </si>
  <si>
    <t>BJBAP.B4R5_3</t>
  </si>
  <si>
    <t>RR57=BY02_1_6_3</t>
  </si>
  <si>
    <t>BJBAP.B4R5_4</t>
  </si>
  <si>
    <t>RR57=BY02_1_6_4</t>
  </si>
  <si>
    <t>BJBAP.B4R5_5</t>
  </si>
  <si>
    <t>RR57=BY02_1_6_5</t>
  </si>
  <si>
    <t>BJBAP.B4R5_6</t>
  </si>
  <si>
    <t>RR57=BY02_1_6_6</t>
  </si>
  <si>
    <t>BJBAP.A5R5_1</t>
  </si>
  <si>
    <t>RR57=BY02_1_7_1</t>
  </si>
  <si>
    <t>BJBAP.A5R5_2</t>
  </si>
  <si>
    <t>RR57=BY02_1_7_2</t>
  </si>
  <si>
    <t>BJBAP.A5R5_3</t>
  </si>
  <si>
    <t>RR57=BY02_1_7_3</t>
  </si>
  <si>
    <t>BJBAP.A5R5_4</t>
  </si>
  <si>
    <t>RR57=BY02_1_7_4</t>
  </si>
  <si>
    <t>BJBAP.A5R5_5</t>
  </si>
  <si>
    <t>5 Left</t>
  </si>
  <si>
    <t>Front end el.</t>
  </si>
  <si>
    <t>Monitor</t>
  </si>
  <si>
    <t>Patch</t>
  </si>
  <si>
    <t>ch</t>
  </si>
  <si>
    <t>MQXA.1L5</t>
  </si>
  <si>
    <t>BJBAP.A1L5</t>
  </si>
  <si>
    <t>MQXA.1R5</t>
  </si>
  <si>
    <t>BJBAP.A1R5</t>
  </si>
  <si>
    <t>MQXB.A2L5</t>
  </si>
  <si>
    <t>BJBAP.A2L5</t>
  </si>
  <si>
    <t>MQXB.A2R5</t>
  </si>
  <si>
    <t>BJBAP.A2R5</t>
  </si>
  <si>
    <t>MQXA.3L5</t>
  </si>
  <si>
    <t>BJBAP.A3L5</t>
  </si>
  <si>
    <t>MQXA.3R5</t>
  </si>
  <si>
    <t>BJBAP.A3R5</t>
  </si>
  <si>
    <t>BJBAP.A4L5</t>
  </si>
  <si>
    <t>BJBAP.A4R5</t>
  </si>
  <si>
    <t>BJBAP.B4L5</t>
  </si>
  <si>
    <t>BJBAP.B4R5</t>
  </si>
  <si>
    <t>MQY.4L5</t>
  </si>
  <si>
    <t>BJBAP.C4L5</t>
  </si>
  <si>
    <t>MQY.4R5</t>
  </si>
  <si>
    <t>BJBAP.C4R5</t>
  </si>
  <si>
    <t>TCL.5L5.B2</t>
  </si>
  <si>
    <t>BJBAP.A5L5</t>
  </si>
  <si>
    <t>BJBAP.A5R5</t>
  </si>
  <si>
    <t>MQML.5L5</t>
  </si>
  <si>
    <t>BJBAP.B5L5</t>
  </si>
  <si>
    <t>MQML.6R5</t>
  </si>
  <si>
    <t>BJBAP.A6R5</t>
  </si>
  <si>
    <t>MQML.6L5</t>
  </si>
  <si>
    <t>BJBAP.A6L5</t>
  </si>
  <si>
    <t>MQM.A7R5</t>
  </si>
  <si>
    <t>BJBAP.A7R5</t>
  </si>
  <si>
    <t>MQM.A7L5</t>
  </si>
  <si>
    <t>BJBAP.A7L5</t>
  </si>
  <si>
    <t>MQML.8R5</t>
  </si>
  <si>
    <t>BJBAP.A8R5</t>
  </si>
  <si>
    <t>MQML.8L5</t>
  </si>
  <si>
    <t>BJBAP.A8L5</t>
  </si>
  <si>
    <t>MQM.9R5</t>
  </si>
  <si>
    <t>BJBAP.A9R5</t>
  </si>
  <si>
    <t>MQM.9L5</t>
  </si>
  <si>
    <t>BJBAP.A9L5</t>
  </si>
  <si>
    <t>MQML.10R5</t>
  </si>
  <si>
    <t>BJBAP.A10R5</t>
  </si>
  <si>
    <t>MQML.10L5</t>
  </si>
  <si>
    <t>BJBAP.A10L5</t>
  </si>
  <si>
    <t>MQ.11R5</t>
  </si>
  <si>
    <t>BJBAP.A11R5</t>
  </si>
  <si>
    <t>MQ.11L5</t>
  </si>
  <si>
    <t>BJBAP.A11L5</t>
  </si>
  <si>
    <t>MQ.12L5</t>
  </si>
  <si>
    <t>BYPLM.A12L5</t>
  </si>
  <si>
    <t>MQ.12R5</t>
  </si>
  <si>
    <t>BYPLM.A12R5</t>
  </si>
  <si>
    <t>MQ.13L5</t>
  </si>
  <si>
    <t>BYPLM.A13L5</t>
  </si>
  <si>
    <t>MQ.13R5</t>
  </si>
  <si>
    <t>BYPLM.A13R5</t>
  </si>
  <si>
    <t>MQ.14L5</t>
  </si>
  <si>
    <t>BYPLM.A14L5</t>
  </si>
  <si>
    <t>MQ.14R5</t>
  </si>
  <si>
    <t>BYPLM.A14R5</t>
  </si>
  <si>
    <t>MQ.15L5</t>
  </si>
  <si>
    <t>BYPLM.A15L5</t>
  </si>
  <si>
    <t>MQ.15R5</t>
  </si>
  <si>
    <t>BYPLM.A15R5</t>
  </si>
  <si>
    <t>MQ.16L5</t>
  </si>
  <si>
    <t>BYPLM.A16L5</t>
  </si>
  <si>
    <t>MQ.16R5</t>
  </si>
  <si>
    <t>BYPLM.A16R5</t>
  </si>
  <si>
    <t>MQ.17L5</t>
  </si>
  <si>
    <t>BYPLM.A17L5</t>
  </si>
  <si>
    <t>MQ.17R5</t>
  </si>
  <si>
    <t>BYPLM.A17R5</t>
  </si>
  <si>
    <t>MQ.18L5</t>
  </si>
  <si>
    <t>BYPLM.A18L5</t>
  </si>
  <si>
    <t>MQ.18R5</t>
  </si>
  <si>
    <t>BYPLM.A18R5</t>
  </si>
  <si>
    <t>MQ.19L5</t>
  </si>
  <si>
    <t>BYPLM.A19L5</t>
  </si>
  <si>
    <t>MQ.19R5</t>
  </si>
  <si>
    <t>BYPLM.A19R5</t>
  </si>
  <si>
    <t>MQ.20L5</t>
  </si>
  <si>
    <t>BYPLM.A20L5</t>
  </si>
  <si>
    <t>MQ.20R5</t>
  </si>
  <si>
    <t>MQ.21L5</t>
  </si>
  <si>
    <t>BYPLM.A21L5</t>
  </si>
  <si>
    <t>MQ.21R5</t>
  </si>
  <si>
    <t>MQ.22L5</t>
  </si>
  <si>
    <t>BYPLM.A22L5</t>
  </si>
  <si>
    <t>MQ.22R5</t>
  </si>
  <si>
    <t>MQ.23L5</t>
  </si>
  <si>
    <t>BYPLM.A23L5</t>
  </si>
  <si>
    <t>MQ.23R5</t>
  </si>
  <si>
    <t>MQ.24L5</t>
  </si>
  <si>
    <t>BYPLM.A24L5</t>
  </si>
  <si>
    <t>MQ.24R5</t>
  </si>
  <si>
    <t>MQ.25L5</t>
  </si>
  <si>
    <t>BYPLM.A25L5</t>
  </si>
  <si>
    <t>MQ.25R5</t>
  </si>
  <si>
    <t>MQ.26L5</t>
  </si>
  <si>
    <t>BYPLM.A26L5</t>
  </si>
  <si>
    <t>MQ.26R5</t>
  </si>
  <si>
    <t>MQ.27L5</t>
  </si>
  <si>
    <t>BYPLM.A27L5</t>
  </si>
  <si>
    <t>MQ.27R5</t>
  </si>
  <si>
    <t>Status</t>
  </si>
  <si>
    <t>MQ.28L5</t>
  </si>
  <si>
    <t>BYPLM.A28L5</t>
  </si>
  <si>
    <t>MQ.28R5</t>
  </si>
  <si>
    <t>MQ.29L5</t>
  </si>
  <si>
    <t>BYPLM.A29L5</t>
  </si>
  <si>
    <t>MQ.29R5</t>
  </si>
  <si>
    <t>MQ.30L5</t>
  </si>
  <si>
    <t>BYPLM.A30L5</t>
  </si>
  <si>
    <t>MQ.30R5</t>
  </si>
  <si>
    <t>MQ.31L5</t>
  </si>
  <si>
    <t>BLMQI.1L5.B1I3_MQXA</t>
  </si>
  <si>
    <t>BLMES.1L5.B2E1_BPMSW</t>
  </si>
  <si>
    <t>BLMQI.A2L5</t>
  </si>
  <si>
    <t>BLMQI.2L5.B1I23_MQXB</t>
  </si>
  <si>
    <t>BLMQI.2L5.B2E21_MQXB</t>
  </si>
  <si>
    <t>BLMQI.2L5.B1I22_MQXB</t>
  </si>
  <si>
    <t>BLMQI.2L5.B2E22_MQXB</t>
  </si>
  <si>
    <t>BLMQI.2L5.B1I21_MQXB</t>
  </si>
  <si>
    <t>BLMQI.2L5.B2E23_MQXB</t>
  </si>
  <si>
    <t>BLMEI.4L5.B2E1_TAN</t>
  </si>
  <si>
    <t>BLMES.4L5.B2E1_TAN</t>
  </si>
  <si>
    <t>BLMES.B4L5</t>
  </si>
  <si>
    <t>BLMES.C4L5</t>
  </si>
  <si>
    <t>BLMEI.5L5.B2E1_XRP</t>
  </si>
  <si>
    <t>BLMES.A5L5</t>
  </si>
  <si>
    <t>BLMQI.C5L5</t>
  </si>
  <si>
    <t>BLMEI.6L5.B2E1_XRP</t>
  </si>
  <si>
    <t>BLMEI.6L5.B2E2_XRP</t>
  </si>
  <si>
    <t>MBB.8L5.B2</t>
  </si>
  <si>
    <t>BLMEI.8L5.B2E21_MBB</t>
  </si>
  <si>
    <t>BLMEI.8L5.B2E22_MBB</t>
  </si>
  <si>
    <t>BLMEI.8L5.B2E3_MBB</t>
  </si>
  <si>
    <t>BLMEI.8L5.B2E21_MBA</t>
  </si>
  <si>
    <t>BLMEI.8L5.B2E22_MBA</t>
  </si>
  <si>
    <t>BLMEI.8L5.B2E23_MBA</t>
  </si>
  <si>
    <t>MBB.10L5.B2</t>
  </si>
  <si>
    <t>BLMEI.10L5.B2E21_MBB</t>
  </si>
  <si>
    <t>BLMEI.10L5.B2E22_MBB</t>
  </si>
  <si>
    <t>BLMEI.11L5.B2E21_MBA</t>
  </si>
  <si>
    <t>BLMEI.11L5.B2E22_MBA</t>
  </si>
  <si>
    <t>BLMEI.11L5.B2E23_MBA</t>
  </si>
  <si>
    <t>BLMEI.11L5.B2E24_MBA</t>
  </si>
  <si>
    <t>DRIFT??</t>
  </si>
  <si>
    <t>BLMEI.11L5.B2E3_MBA</t>
  </si>
  <si>
    <t>BLMEI.11L5.B2E21_DRIFT</t>
  </si>
  <si>
    <t>BLMEI.11L5.B2E22_DRIFT</t>
  </si>
  <si>
    <t>BLMEI.A13L5</t>
  </si>
  <si>
    <t>MBA.13L5</t>
  </si>
  <si>
    <t>BLMEI.13L5.B2E1_MBA</t>
  </si>
  <si>
    <t>BLMEI.B13L5</t>
  </si>
  <si>
    <t>BLMEI.13L5.B2E2_MBA</t>
  </si>
  <si>
    <t>BYPLM.A31L5</t>
  </si>
  <si>
    <t>MQ.31R5</t>
  </si>
  <si>
    <t>MQ.32L5</t>
  </si>
  <si>
    <t>BYPLM.A32L5</t>
  </si>
  <si>
    <t>MQ.32R5</t>
  </si>
  <si>
    <t>MQ.33L5</t>
  </si>
  <si>
    <t>BYPLM.A33L5</t>
  </si>
  <si>
    <t>MQ.33R5</t>
  </si>
  <si>
    <t>MQ.34R5</t>
  </si>
  <si>
    <t>3-2</t>
  </si>
  <si>
    <t>8-2</t>
  </si>
  <si>
    <t>BJBHT.A11L5</t>
  </si>
  <si>
    <t>BJBHT.A12L5</t>
  </si>
  <si>
    <t>BJBHT.A1L5</t>
  </si>
  <si>
    <t>BJBHT.A4L5</t>
  </si>
  <si>
    <t xml:space="preserve">5 Right </t>
  </si>
  <si>
    <t>R53-BY02</t>
  </si>
  <si>
    <t>RR57-BY02</t>
  </si>
  <si>
    <t>N.</t>
  </si>
  <si>
    <t>Location</t>
  </si>
  <si>
    <t>IC</t>
  </si>
  <si>
    <t>SEM</t>
  </si>
  <si>
    <t>CFC</t>
  </si>
  <si>
    <t>IN</t>
  </si>
  <si>
    <t>CR</t>
  </si>
  <si>
    <t>in-chas.</t>
  </si>
  <si>
    <t>1-1</t>
  </si>
  <si>
    <t>BJBAP.B1L5</t>
  </si>
  <si>
    <t>BJBAP.B1R5</t>
  </si>
  <si>
    <t>5-1</t>
  </si>
  <si>
    <t>TCTV.4L5.B1</t>
  </si>
  <si>
    <t>TCTV.4R5.B2</t>
  </si>
  <si>
    <t>TCTH.4L5.B1</t>
  </si>
  <si>
    <t>TCTH.4R5.B2</t>
  </si>
  <si>
    <t>TCLP.4L5.B2</t>
  </si>
  <si>
    <t>TCLP.4R5.B1</t>
  </si>
  <si>
    <t>6-1</t>
  </si>
  <si>
    <t>TCL.5R5.B1</t>
  </si>
  <si>
    <t>MQML.5R5</t>
  </si>
  <si>
    <t>BJBAP.B5R5</t>
  </si>
  <si>
    <t>BJBAP.B6L5</t>
  </si>
  <si>
    <t>BJBAP.B6R5</t>
  </si>
  <si>
    <t>8-1</t>
  </si>
  <si>
    <t>BJBAP.B8L5</t>
  </si>
  <si>
    <t>BJBAP.B8R5</t>
  </si>
  <si>
    <t>BJBAP.B10L5</t>
  </si>
  <si>
    <t>10-1</t>
  </si>
  <si>
    <t>BJBAP.B11L5</t>
  </si>
  <si>
    <t>BJBAP.B11R5</t>
  </si>
  <si>
    <t>6-2</t>
  </si>
  <si>
    <t>BYPLM.A20R5</t>
  </si>
  <si>
    <t>BYPLM.A21R5</t>
  </si>
  <si>
    <t>BYPRM.A22R5</t>
  </si>
  <si>
    <t>BYPRM.A23R5</t>
  </si>
  <si>
    <t>BYPRM.A24R5</t>
  </si>
  <si>
    <t>BYPRM.A25R5</t>
  </si>
  <si>
    <t>BYPRM.A26R5</t>
  </si>
  <si>
    <t>BYPRM.A27R5</t>
  </si>
  <si>
    <t>BYPRM.A28R5</t>
  </si>
  <si>
    <t>BYPRM.A29R5</t>
  </si>
  <si>
    <t>BYPRM.A30R5</t>
  </si>
  <si>
    <t>BYPRM.A31R5</t>
  </si>
  <si>
    <t>BYPRM.A32R5</t>
  </si>
  <si>
    <t>BYPRM.A33R5</t>
  </si>
  <si>
    <t>BYPRM.A34R5</t>
  </si>
  <si>
    <t>Monitors</t>
  </si>
  <si>
    <t>Channels</t>
  </si>
  <si>
    <t>Left</t>
  </si>
  <si>
    <t>Right</t>
  </si>
  <si>
    <t>Total</t>
  </si>
  <si>
    <t>BJBHT.B4L5</t>
  </si>
  <si>
    <t>BJBHT.A5L5</t>
  </si>
  <si>
    <t>BJBHT.A6L5</t>
  </si>
  <si>
    <t>BJBHT.A10L5</t>
  </si>
  <si>
    <t>BJBHT.A1R5</t>
  </si>
  <si>
    <t>BJBHT.A4R5</t>
  </si>
  <si>
    <t>BJBHT.B4R5</t>
  </si>
  <si>
    <t>BJBHT.A5R5</t>
  </si>
  <si>
    <t>BJBHT.A6R5</t>
  </si>
  <si>
    <t>BJBHT.A10R5</t>
  </si>
  <si>
    <t>BPMSW.1R5.B1</t>
  </si>
  <si>
    <t>TAN. 4R5.B1</t>
  </si>
  <si>
    <t>XRP.A5R5.B1</t>
  </si>
  <si>
    <t>XRP.A6R5.B1</t>
  </si>
  <si>
    <t>MBA.8R5.B1</t>
  </si>
  <si>
    <t>MBA.10R5.B1</t>
  </si>
  <si>
    <t>MBA.11R5.B1</t>
  </si>
  <si>
    <t>BPMSW.1L5.B2</t>
  </si>
  <si>
    <t>TAN. 4L5.B2</t>
  </si>
  <si>
    <t>XRP.A6L5.B2</t>
  </si>
  <si>
    <t>MBA.8L5.B2</t>
  </si>
  <si>
    <t>MBA.10L5.B2</t>
  </si>
  <si>
    <t>MBA.11L5.B2</t>
  </si>
  <si>
    <t>Analog Front End</t>
  </si>
  <si>
    <t xml:space="preserve">          Optical link tunnel</t>
  </si>
  <si>
    <t>Optical link surface</t>
  </si>
  <si>
    <t>Digital acquisition</t>
  </si>
  <si>
    <t>N. ch</t>
  </si>
  <si>
    <t>Type</t>
  </si>
  <si>
    <t>Fonction</t>
  </si>
  <si>
    <t>HV patch</t>
  </si>
  <si>
    <t>BJBAP</t>
  </si>
  <si>
    <t>cable</t>
  </si>
  <si>
    <t>Ionis.</t>
  </si>
  <si>
    <t>Sem</t>
  </si>
  <si>
    <t>Logic name</t>
  </si>
  <si>
    <t>RR57=BY02_1_1_5</t>
  </si>
  <si>
    <t>RR57=BY02_1_1_6</t>
  </si>
  <si>
    <t>RR57=BY02_1_1_7</t>
  </si>
  <si>
    <t>RR57=BY02_1_1_8</t>
  </si>
  <si>
    <t>BJBAP.A1L5_5</t>
  </si>
  <si>
    <t>BJBAP.A1L5_6</t>
  </si>
  <si>
    <t>BJBAP.A1L5_7</t>
  </si>
  <si>
    <t>BJBAP.A1L5_8</t>
  </si>
  <si>
    <t>BJBAP.B1L5_7</t>
  </si>
  <si>
    <t>RR57=BY02_1_2_7</t>
  </si>
  <si>
    <t>BJBAP.B1L5_8</t>
  </si>
  <si>
    <t>RR57=BY02_1_2_8</t>
  </si>
  <si>
    <t>BJBAP.A2L5_7</t>
  </si>
  <si>
    <t>RR57=BY02_1_3_7</t>
  </si>
  <si>
    <t>BJBAP.A2L5_8</t>
  </si>
  <si>
    <t>RR57=BY02_1_3_8</t>
  </si>
  <si>
    <t>BJBAP.A3L5_7</t>
  </si>
  <si>
    <t>RR57=BY02_1_4_7</t>
  </si>
  <si>
    <t>BJBAP.A3L5_8</t>
  </si>
  <si>
    <t>RR57=BY02_1_4_8</t>
  </si>
  <si>
    <t>BJBAP.A4L5_7</t>
  </si>
  <si>
    <t>RR57=BY02_1_5_7</t>
  </si>
  <si>
    <t>BJBAP.A4L5_8</t>
  </si>
  <si>
    <t>RR57=BY02_1_5_8</t>
  </si>
  <si>
    <t>BJBAP.B4L5_7</t>
  </si>
  <si>
    <t>RR57=BY02_1_6_7</t>
  </si>
  <si>
    <t>BJBAP.B4L5_8</t>
  </si>
  <si>
    <t>RR57=BY02_1_6_8</t>
  </si>
  <si>
    <t>BJBAP.C4L5_7</t>
  </si>
  <si>
    <t>RR57=BY02_1_7_7</t>
  </si>
  <si>
    <t>BJBAP.C4L5_8</t>
  </si>
  <si>
    <t>RR57=BY02_1_7_8</t>
  </si>
  <si>
    <t>BJBAP.A5L5_7</t>
  </si>
  <si>
    <t>RR57=BY02_1_8_7</t>
  </si>
  <si>
    <t>BJBAP.A5L5_8</t>
  </si>
  <si>
    <t>RR57=BY02_1_8_8</t>
  </si>
  <si>
    <t>BJBAP.B5L5_7</t>
  </si>
  <si>
    <t>RR57=BY02_1_9_7</t>
  </si>
  <si>
    <t>BJBAP.B5L5_8</t>
  </si>
  <si>
    <t>RR57=BY02_1_9_8</t>
  </si>
  <si>
    <t>BJBAP.A6L5_5</t>
  </si>
  <si>
    <t>RR57=BY02_1_10_5</t>
  </si>
  <si>
    <t>BJBAP.A6L5_6</t>
  </si>
  <si>
    <t>RR57=BY02_1_10_6</t>
  </si>
  <si>
    <t>BJBAP.A6L5_7</t>
  </si>
  <si>
    <t>RR57=BY02_1_10_7</t>
  </si>
  <si>
    <t>BJBAP.A6L5_8</t>
  </si>
  <si>
    <t>RR57=BY02_1_10_8</t>
  </si>
  <si>
    <t>BJBAP.B6L5_7</t>
  </si>
  <si>
    <t>RR57=BY02_2_1_7</t>
  </si>
  <si>
    <t>BJBAP.B6L5_8</t>
  </si>
  <si>
    <t>RR57=BY02_2_1_8</t>
  </si>
  <si>
    <t>BJBAP.A7L5_7</t>
  </si>
  <si>
    <t>RR57=BY02_2_2_7</t>
  </si>
  <si>
    <t>BJBAP.A7L5_8</t>
  </si>
  <si>
    <t>RR57=BY02_2_2_8</t>
  </si>
  <si>
    <t>BJBAP.A8L5_7</t>
  </si>
  <si>
    <t>RR57=BY02_2_3_7</t>
  </si>
  <si>
    <t>BJBAP.A8L5_8</t>
  </si>
  <si>
    <t>RR57=BY02_2_3_8</t>
  </si>
  <si>
    <t>BJBAP.B8L5_7</t>
  </si>
  <si>
    <t>RR57=BY02_2_4_7</t>
  </si>
  <si>
    <t>BJBAP.B8L5_8</t>
  </si>
  <si>
    <t>RR57=BY02_2_4_8</t>
  </si>
  <si>
    <t>BJBAP.A9L5_7</t>
  </si>
  <si>
    <t>RR57=BY02_2_5_7</t>
  </si>
  <si>
    <t>BJBAP.A9L5_8</t>
  </si>
  <si>
    <t>RR57=BY02_2_5_8</t>
  </si>
  <si>
    <t>BJBAP.A10L5_5</t>
  </si>
  <si>
    <t>RR57=BY02_2_6_5</t>
  </si>
  <si>
    <t>BJBAP.A10L5_6</t>
  </si>
  <si>
    <t>RR57=BY02_2_6_6</t>
  </si>
  <si>
    <t>BJBAP.A10L5_7</t>
  </si>
  <si>
    <t>RR57=BY02_2_6_7</t>
  </si>
  <si>
    <t>BJBAP.A10L5_8</t>
  </si>
  <si>
    <t>RR57=BY02_2_6_8</t>
  </si>
  <si>
    <t>BJBAP.B10L5_7</t>
  </si>
  <si>
    <t>RR57=BY02_2_7_7</t>
  </si>
  <si>
    <t>BJBAP.B10L5_8</t>
  </si>
  <si>
    <t>RR57=BY02_2_7_8</t>
  </si>
  <si>
    <t>BJBAP.A11L5_7</t>
  </si>
  <si>
    <t>BJBAP.A11L5_8</t>
  </si>
  <si>
    <t>BJBAP.B11L5_7</t>
  </si>
  <si>
    <t>BJBAP.B11L5_8</t>
  </si>
  <si>
    <t>BYPLM.A12L5_CFC_7</t>
  </si>
  <si>
    <t>BYPLM.A12L5_CFC_8</t>
  </si>
  <si>
    <t>BYPLM.A13L5_CFC_7</t>
  </si>
  <si>
    <t>BYPLM.A13L5_CFC_8</t>
  </si>
  <si>
    <t>BYPLM.A14L5_CFC_7</t>
  </si>
  <si>
    <t>BYPLM.A14L5_CFC_8</t>
  </si>
  <si>
    <t>BYPLM.A15L5_CFC_7</t>
  </si>
  <si>
    <t>BYPLM.A15L5_CFC_8</t>
  </si>
  <si>
    <t>BYPLM.A16L5_CFC_7</t>
  </si>
  <si>
    <t>BYPLM.A16L5_CFC_8</t>
  </si>
  <si>
    <t>BYPLM.A17L5_CFC_7</t>
  </si>
  <si>
    <t>BYPLM.A17L5_CFC_8</t>
  </si>
  <si>
    <t>BYPLM.A18L5_CFC_7</t>
  </si>
  <si>
    <t>BYPLM.A18L5_CFC_8</t>
  </si>
  <si>
    <t>BYPLM.A19L5_CFC_7</t>
  </si>
  <si>
    <t>BYPLM.A19L5_CFC_8</t>
  </si>
  <si>
    <t>BYPLM.A20L5_CFC_7</t>
  </si>
  <si>
    <t>BYPLM.A20L5_CFC_8</t>
  </si>
  <si>
    <t>BYPLM.A21L5_CFC_7</t>
  </si>
  <si>
    <t>BYPLM.A21L5_CFC_8</t>
  </si>
  <si>
    <t>BYPLM.A22L5_CFC_7</t>
  </si>
  <si>
    <t>BYPLM.A22L5_CFC_8</t>
  </si>
  <si>
    <t>BYPLM.A23L5_CFC_7</t>
  </si>
  <si>
    <t>BYPLM.A23L5_CFC_8</t>
  </si>
  <si>
    <t>BYPLM.A24L5_CFC_7</t>
  </si>
  <si>
    <t>BYPLM.A24L5_CFC_8</t>
  </si>
  <si>
    <t>BYPLM.A25L5_CFC_7</t>
  </si>
  <si>
    <t>BYPLM.A25L5_CFC_8</t>
  </si>
  <si>
    <t>BYPLM.A26L5_CFC_7</t>
  </si>
  <si>
    <t>BYPLM.A26L5_CFC_8</t>
  </si>
  <si>
    <t>BYPLM.A27L5_CFC_7</t>
  </si>
  <si>
    <t>BYPLM.A27L5_CFC_8</t>
  </si>
  <si>
    <t>BYPLM.A28L5_CFC_7</t>
  </si>
  <si>
    <t>BYPLM.A28L5_CFC_8</t>
  </si>
  <si>
    <t>BYPLM.A29L5_CFC_7</t>
  </si>
  <si>
    <t>BYPLM.A29L5_CFC_8</t>
  </si>
  <si>
    <t>BYPLM.A30L5_CFC_7</t>
  </si>
  <si>
    <t>BYPLM.A30L5_CFC_8</t>
  </si>
  <si>
    <t>BYPLM.A31L5_CFC_7</t>
  </si>
  <si>
    <t>BYPLM.A31L5_CFC_8</t>
  </si>
  <si>
    <t>BYPLM.A32L5_CFC_7</t>
  </si>
  <si>
    <t>BYPLM.A32L5_CFC_8</t>
  </si>
  <si>
    <t>BYPLM.A33L5_CFC_7</t>
  </si>
  <si>
    <t>BYPLM.A33L5_CFC_8</t>
  </si>
  <si>
    <t>BJBAP.A1R5_5</t>
  </si>
  <si>
    <t>BJBAP.A1R5_6</t>
  </si>
  <si>
    <t>BJBAP.A1R5_7</t>
  </si>
  <si>
    <t>BJBAP.A1R5_8</t>
  </si>
  <si>
    <t>BJBAP.B1R5_7</t>
  </si>
  <si>
    <t>BJBAP.B1R5_8</t>
  </si>
  <si>
    <t>BJBAP.A2R5_7</t>
  </si>
  <si>
    <t>BJBAP.A2R5_8</t>
  </si>
  <si>
    <t>BJBAP.A3R5_7</t>
  </si>
  <si>
    <t>BJBAP.A3R5_8</t>
  </si>
  <si>
    <t>BJBAP.A4R5_7</t>
  </si>
  <si>
    <t>BJBAP.A4R5_8</t>
  </si>
  <si>
    <t>BJBAP.B4R5_7</t>
  </si>
  <si>
    <t>BJBAP.B4R5_8</t>
  </si>
  <si>
    <t>BJBAP.C4R5_7</t>
  </si>
  <si>
    <t>BJBAP.C4R5_8</t>
  </si>
  <si>
    <t>BJBAP.A5R5_7</t>
  </si>
  <si>
    <t>BJBAP.A5R5_8</t>
  </si>
  <si>
    <t>BJBAP.B5R5_7</t>
  </si>
  <si>
    <t>BJBAP.B5R5_8</t>
  </si>
  <si>
    <t>BJBAP.A6R5_5</t>
  </si>
  <si>
    <t>BJBAP.A6R5_6</t>
  </si>
  <si>
    <t>BJBAP.A6R5_7</t>
  </si>
  <si>
    <t>BJBAP.A6R5_8</t>
  </si>
  <si>
    <t>BJBAP.B6R5_7</t>
  </si>
  <si>
    <t>BJBAP.B6R5_8</t>
  </si>
  <si>
    <t>BJBAP.A7R5_7</t>
  </si>
  <si>
    <t>BJBAP.A7R5_8</t>
  </si>
  <si>
    <t>BJBAP.A8R5_7</t>
  </si>
  <si>
    <t>BJBAP.A8R5_8</t>
  </si>
  <si>
    <t>BJBAP.B8R5_7</t>
  </si>
  <si>
    <t>BJBAP.B8R5_8</t>
  </si>
  <si>
    <t>BJBAP.A9R5_7</t>
  </si>
  <si>
    <t>BJBAP.A9R5_8</t>
  </si>
  <si>
    <t>BJBAP.A10R5_5</t>
  </si>
  <si>
    <t>BJBAP.A10R5_6</t>
  </si>
  <si>
    <t>BJBAP.A10R5_7</t>
  </si>
  <si>
    <t>BJBAP.A10R5_8</t>
  </si>
  <si>
    <t>BJBAP.B10R5_7</t>
  </si>
  <si>
    <t>BJBAP.B10R5_8</t>
  </si>
  <si>
    <t>BJBAP.A11R5_7</t>
  </si>
  <si>
    <t>RR57=BY02_2_8_7</t>
  </si>
  <si>
    <t>BJBAP.A11R5_8</t>
  </si>
  <si>
    <t>RR57=BY02_2_8_8</t>
  </si>
  <si>
    <t>BJBAP.B11R5_7</t>
  </si>
  <si>
    <t>RR57=BY02_2_9_7</t>
  </si>
  <si>
    <t>BJBAP.B11R5_8</t>
  </si>
  <si>
    <t>RR57=BY02_2_9_8</t>
  </si>
  <si>
    <t>BYPLM.A12R5_CFC_7</t>
  </si>
  <si>
    <t>BYPLM.A12R5_CFC_8</t>
  </si>
  <si>
    <t>BYPLM.A13R5_CFC_7</t>
  </si>
  <si>
    <t>BYPLM.A13R5_CFC_8</t>
  </si>
  <si>
    <t>BYPLM.A14R5_CFC_7</t>
  </si>
  <si>
    <t>BYPLM.A14R5_CFC_8</t>
  </si>
  <si>
    <t>BYPLM.A15R5_CFC_7</t>
  </si>
  <si>
    <t>BYPLM.A15R5_CFC_8</t>
  </si>
  <si>
    <t>BYPLM.A16R5_CFC_7</t>
  </si>
  <si>
    <t>BYPLM.A16R5_CFC_8</t>
  </si>
  <si>
    <t>BYPLM.A17R5_CFC_7</t>
  </si>
  <si>
    <t>BYPLM.A17R5_CFC_8</t>
  </si>
  <si>
    <t>BYPLM.A18R5_CFC_7</t>
  </si>
  <si>
    <t>BYPLM.A18R5_CFC_8</t>
  </si>
  <si>
    <t>BYPLM.A19R5_CFC_7</t>
  </si>
  <si>
    <t>BYPLM.A19R5_CFC_8</t>
  </si>
  <si>
    <t>BYPLM.A20R5_CFC_7</t>
  </si>
  <si>
    <t>BYPLM.A20R5_CFC_8</t>
  </si>
  <si>
    <t>BYPLM.A21R5_CFC_7</t>
  </si>
  <si>
    <t>BYPLM.A21R5_CFC_8</t>
  </si>
  <si>
    <t>BYPLM.A22R5_CFC_7</t>
  </si>
  <si>
    <t>BYPLM.A22R5_CFC_8</t>
  </si>
  <si>
    <t>BYPLM.A23R5_CFC_7</t>
  </si>
  <si>
    <t>BYPLM.A23R5_CFC_8</t>
  </si>
  <si>
    <t>BYPLM.A24R5_CFC_7</t>
  </si>
  <si>
    <t>BYPLM.A24R5_CFC_8</t>
  </si>
  <si>
    <t>BYPLM.A25R5_CFC_7</t>
  </si>
  <si>
    <t>BYPLM.A25R5_CFC_8</t>
  </si>
  <si>
    <t>BYPLM.A26R5_CFC_7</t>
  </si>
  <si>
    <t>BYPLM.A26R5_CFC_8</t>
  </si>
  <si>
    <t>BYPLM.A27R5_CFC_7</t>
  </si>
  <si>
    <t>BYPLM.A27R5_CFC_8</t>
  </si>
  <si>
    <t>BYPLM.A28R5_CFC_7</t>
  </si>
  <si>
    <t>BYPLM.A28R5_CFC_8</t>
  </si>
  <si>
    <t>BYPLM.A29R5_CFC_7</t>
  </si>
  <si>
    <t>BYPLM.A29R5_CFC_8</t>
  </si>
  <si>
    <t>BYPLM.A30R5_CFC_7</t>
  </si>
  <si>
    <t>BYPLM.A30R5_CFC_8</t>
  </si>
  <si>
    <t>BYPLM.A31R5_CFC_7</t>
  </si>
  <si>
    <t>BYPLM.A31R5_CFC_8</t>
  </si>
  <si>
    <t>BYPLM.A32R5_CFC_7</t>
  </si>
  <si>
    <t>BYPLM.A32R5_CFC_8</t>
  </si>
  <si>
    <t>BYPLM.A33R5_CFC_7</t>
  </si>
  <si>
    <t>BYPLM.A33R5_CFC_8</t>
  </si>
  <si>
    <t>BYPLM.A34R5_CFC_6</t>
  </si>
  <si>
    <t>BYPLM.A34R5_CFC_7</t>
  </si>
  <si>
    <t>BJBAP.A1L5_1</t>
  </si>
  <si>
    <t>BJBAP.A1L5_2</t>
  </si>
  <si>
    <t>BJBAP.A1L5_3</t>
  </si>
  <si>
    <t>BJBAP.A1L5_4</t>
  </si>
  <si>
    <t>BJBHT.B1L5</t>
  </si>
  <si>
    <t>BJBAP.B1L5_1</t>
  </si>
  <si>
    <t>BJBAP.B1L5_2</t>
  </si>
  <si>
    <t>BJBAP.B1L5_3</t>
  </si>
  <si>
    <t>BJBAP.B1L5_4</t>
  </si>
  <si>
    <t>BLMQI.D26L5</t>
  </si>
  <si>
    <t>BLMQI.E26L5</t>
  </si>
  <si>
    <t>BLMQI.F26L5</t>
  </si>
  <si>
    <t>BLMQI.A27L5</t>
  </si>
  <si>
    <t>BLMQI.B27L5</t>
  </si>
  <si>
    <t>BLMQI.C27L5</t>
  </si>
  <si>
    <t>BLMQI.D27L5</t>
  </si>
  <si>
    <t>BLMQI.E27L5</t>
  </si>
  <si>
    <t>BLMQI.F27L5</t>
  </si>
  <si>
    <t>BLMQI.A28L5</t>
  </si>
  <si>
    <t>BLMQI.B28L5</t>
  </si>
  <si>
    <t>BLMQI.C28L5</t>
  </si>
  <si>
    <t>BLMQI.D28L5</t>
  </si>
  <si>
    <t>BLMQI.E28L5</t>
  </si>
  <si>
    <t>BLMQI.F28L5</t>
  </si>
  <si>
    <t>BLMQI.A29L5</t>
  </si>
  <si>
    <t>BLMQI.B29L5</t>
  </si>
  <si>
    <t>BLMQI.C29L5</t>
  </si>
  <si>
    <t>BLMQI.D29L5</t>
  </si>
  <si>
    <t>BLMQI.E29L5</t>
  </si>
  <si>
    <t>BLMQI.F29L5</t>
  </si>
  <si>
    <t>BLMQI.A30L5</t>
  </si>
  <si>
    <t>BLMQI.B30L5</t>
  </si>
  <si>
    <t>BLMQI.C30L5</t>
  </si>
  <si>
    <t>BLMQI.D30L5</t>
  </si>
  <si>
    <t>BLMQI.E30L5</t>
  </si>
  <si>
    <t>BLMQI.F30L5</t>
  </si>
  <si>
    <t>BLMQI.A31L5</t>
  </si>
  <si>
    <t>BLMQI.B31L5</t>
  </si>
  <si>
    <t>BLMQI.C31L5</t>
  </si>
  <si>
    <t>BLMQI.D31L5</t>
  </si>
  <si>
    <t>BLMQI.E31L5</t>
  </si>
  <si>
    <t>BLMQI.F31L5</t>
  </si>
  <si>
    <t>BLMQI.A32L5</t>
  </si>
  <si>
    <t>BLMQI.B32L5</t>
  </si>
  <si>
    <t>BLMQI.C32L5</t>
  </si>
  <si>
    <t>BLMQI.D32L5</t>
  </si>
  <si>
    <t>BLMQI.E32L5</t>
  </si>
  <si>
    <t>BLMQI.F32L5</t>
  </si>
  <si>
    <t>BLMQI.A33L5</t>
  </si>
  <si>
    <t>BLMQI.B33L5</t>
  </si>
  <si>
    <t>BLMQI.C33L5</t>
  </si>
  <si>
    <t>BLMQI.D33L5</t>
  </si>
  <si>
    <t>BLMQI.E33L5</t>
  </si>
  <si>
    <t>BLMQI.F33L5</t>
  </si>
  <si>
    <t>BLMQI.A34R4</t>
  </si>
  <si>
    <t>BLMQI.1L5.B2E1_MQXA</t>
  </si>
  <si>
    <t>BLMQI.1L5.B1I2_MQXA</t>
  </si>
  <si>
    <t>BLMQI.1L5.B2E2_MQXA</t>
  </si>
  <si>
    <t>BLMQI.1L5.B2E3_MQXA</t>
  </si>
  <si>
    <t>BLMQI.2L5.B1I3_MQXB</t>
  </si>
  <si>
    <t>BLMQI.2L5.B2E3_MQXB</t>
  </si>
  <si>
    <t>BLMQI.3L5.B1I3_MQXA</t>
  </si>
  <si>
    <t>BLMQI.3L5.B1I2_MQXA</t>
  </si>
  <si>
    <t>BLMQI.3L5.B2E2_MQXA</t>
  </si>
  <si>
    <t>BLMQI.3L5.B1I1_MQXA</t>
  </si>
  <si>
    <t>BLMQI.3L5.B2E3_MQXA</t>
  </si>
  <si>
    <t>BLMQI.4L5.B1I3_MQY</t>
  </si>
  <si>
    <t>BLMQI.4L5.B2E1_MQY</t>
  </si>
  <si>
    <t>BLMQI.4L5.B1I2_MQY</t>
  </si>
  <si>
    <t>BLMQI.4L5.B2E2_MQY</t>
  </si>
  <si>
    <t>BLMQI.4L5.B1I1_MQY</t>
  </si>
  <si>
    <t>BLMQI.4L5.B2E3_MQY</t>
  </si>
  <si>
    <t>BLMQI.5L5.B1I3_MQML</t>
  </si>
  <si>
    <t>BLMQI.5L5.B2E1_MQML</t>
  </si>
  <si>
    <t>BLMQI.5L5.B1I2_MQML</t>
  </si>
  <si>
    <t>BLMQI.5L5.B2E2_MQML</t>
  </si>
  <si>
    <t>BLMQI.5L5.B1I1_MQML</t>
  </si>
  <si>
    <t>BLMQI.5L5.B2E3_MQML</t>
  </si>
  <si>
    <t>BLMQI.6L5.B1I3_MQML</t>
  </si>
  <si>
    <t>BLMQI.6L5.B2E1_MQML</t>
  </si>
  <si>
    <t>BLMQI.6L5.B1I2_MQML</t>
  </si>
  <si>
    <t>BLMQI.6L5.B2E2_MQML</t>
  </si>
  <si>
    <t>BLMQI.6L5.B1I1_MQML</t>
  </si>
  <si>
    <t>BLMQI.6L5.B2E3_MQML</t>
  </si>
  <si>
    <t>BLMQI.7L5.B1I3_MQM</t>
  </si>
  <si>
    <t>BLMQI.7L5.B2E1_MQM</t>
  </si>
  <si>
    <t>BLMQI.7L5.B1I2_MQM</t>
  </si>
  <si>
    <t>BLMQI.7L5.B2E2_MQM</t>
  </si>
  <si>
    <t>BLMQI.7L5.B1I1_MQM</t>
  </si>
  <si>
    <t>BLMQI.7L5.B2E3_MQM</t>
  </si>
  <si>
    <t>BLMQI.8L5.B1I3_MQML</t>
  </si>
  <si>
    <t>BLMQI.8L5.B2E1_MQML</t>
  </si>
  <si>
    <t>BLMQI.8L5.B1I2_MQML</t>
  </si>
  <si>
    <t>BLMQI.8L5.B2E2_MQML</t>
  </si>
  <si>
    <t>BLMQI.8L5.B1I1_MQML</t>
  </si>
  <si>
    <t>BLMQI.8L5.B2E3_MQML</t>
  </si>
  <si>
    <t>BLMQI.9L5.B1I3_MQM</t>
  </si>
  <si>
    <t>BLMQI.9L5.B2E1_MQM</t>
  </si>
  <si>
    <t>BLMQI.9L5.B1I2_MQM</t>
  </si>
  <si>
    <t>BLMQI.9L5.B2E2_MQM</t>
  </si>
  <si>
    <t>BLMQI.9L5.B1I1_MQM</t>
  </si>
  <si>
    <t>BLMQI.9L5.B2E3_MQM</t>
  </si>
  <si>
    <t>BLMQI.10L5.B1I3_MQML</t>
  </si>
  <si>
    <t>BLMQI.10L5.B2E1_MQML</t>
  </si>
  <si>
    <t>BLMQI.10L5.B1I2_MQML</t>
  </si>
  <si>
    <t>BLMQI.10L5.B2E2_MQML</t>
  </si>
  <si>
    <t>BLMQI.10L5.B1I1_MQML</t>
  </si>
  <si>
    <t>BLMQI.10L5.B2E3_MQML</t>
  </si>
  <si>
    <t>BLMQI.11L5.B1I3_MQ</t>
  </si>
  <si>
    <t>BLMQI.11L5.B2E1_MQ</t>
  </si>
  <si>
    <t>BLMQI.11L5.B1I2_MQ</t>
  </si>
  <si>
    <t>BLMQI.11L5.B2E2_MQ</t>
  </si>
  <si>
    <t>BLMQI.11L5.B1I1_MQ</t>
  </si>
  <si>
    <t>BLMQI.11L5.B2E3_MQ</t>
  </si>
  <si>
    <t>BLMQI.12L5.B1I3_MQ</t>
  </si>
  <si>
    <t>BLMQI.12L5.B2E1_MQ</t>
  </si>
  <si>
    <t>BLMQI.12L5.B1I2_MQ</t>
  </si>
  <si>
    <t>BLMQI.12L5.B2E2_MQ</t>
  </si>
  <si>
    <t>BLMQI.12L5.B1I1_MQ</t>
  </si>
  <si>
    <t>BLMQI.12L5.B2E3_MQ</t>
  </si>
  <si>
    <t>BLMQI.13L5.B1I3_MQ</t>
  </si>
  <si>
    <t>BLMQI.13L5.B2E1_MQ</t>
  </si>
  <si>
    <t>RR53=BY02_1_1_8</t>
  </si>
  <si>
    <t>RR53=BY02_1_1_7</t>
  </si>
  <si>
    <t>RR53=BY02_1_1_6</t>
  </si>
  <si>
    <t>RR53=BY02_1_1_5</t>
  </si>
  <si>
    <t>RR53=BY02_1_1_4</t>
  </si>
  <si>
    <t>RR53=BY02_1_1_3</t>
  </si>
  <si>
    <t>RR53=BY02_1_1_2</t>
  </si>
  <si>
    <t>RR53=BY02_1_1_1</t>
  </si>
  <si>
    <t>RR53=BY02_1_2_8</t>
  </si>
  <si>
    <t>RR53=BY02_1_2_7</t>
  </si>
  <si>
    <t>RR53=BY02_1_2_6</t>
  </si>
  <si>
    <t>RR53=BY02_1_2_5</t>
  </si>
  <si>
    <t>RR53=BY02_1_2_4</t>
  </si>
  <si>
    <t>RR53=BY02_1_2_3</t>
  </si>
  <si>
    <t>RR53=BY02_1_2_2</t>
  </si>
  <si>
    <t>RR53=BY02_1_2_1</t>
  </si>
  <si>
    <t>RR53=BY02_1_3_8</t>
  </si>
  <si>
    <t>RR53=BY02_1_3_7</t>
  </si>
  <si>
    <t>RR53=BY02_1_3_6</t>
  </si>
  <si>
    <t>RR53=BY02_1_3_5</t>
  </si>
  <si>
    <t>RR53=BY02_1_3_4</t>
  </si>
  <si>
    <t>RR53=BY02_1_3_3</t>
  </si>
  <si>
    <t>RR53=BY02_1_3_2</t>
  </si>
  <si>
    <t>RR53=BY02_1_3_1</t>
  </si>
  <si>
    <t>RR53=BY02_1_4_8</t>
  </si>
  <si>
    <t>RR53=BY02_1_4_7</t>
  </si>
  <si>
    <t>RR53=BY02_1_4_6</t>
  </si>
  <si>
    <t>RR53=BY02_1_4_5</t>
  </si>
  <si>
    <t>RR53=BY02_1_4_4</t>
  </si>
  <si>
    <t>RR53=BY02_1_4_3</t>
  </si>
  <si>
    <t>RR53=BY02_1_4_2</t>
  </si>
  <si>
    <t>RR53=BY02_1_4_1</t>
  </si>
  <si>
    <t>RR53=BY02_1_5_8</t>
  </si>
  <si>
    <t>RR53=BY02_1_5_7</t>
  </si>
  <si>
    <t>RR53=BY02_1_5_6</t>
  </si>
  <si>
    <t>RR53=BY02_1_5_5</t>
  </si>
  <si>
    <t>RR53=BY02_1_5_4</t>
  </si>
  <si>
    <t>RR53=BY02_1_5_3</t>
  </si>
  <si>
    <t>RR53=BY02_1_5_2</t>
  </si>
  <si>
    <t>RR53=BY02_1_5_1</t>
  </si>
  <si>
    <t>RR53=BY02_1_6_8</t>
  </si>
  <si>
    <t>RR53=BY02_1_6_7</t>
  </si>
  <si>
    <t>RR53=BY02_1_6_6</t>
  </si>
  <si>
    <t>RR53=BY02_1_6_5</t>
  </si>
  <si>
    <t>RR53=BY02_1_6_4</t>
  </si>
  <si>
    <t>RR53=BY02_1_6_3</t>
  </si>
  <si>
    <t>RR53=BY02_1_6_2</t>
  </si>
  <si>
    <t>RR53=BY02_1_6_1</t>
  </si>
  <si>
    <t>RR53=BY02_1_7_8</t>
  </si>
  <si>
    <t>RR53=BY02_1_7_7</t>
  </si>
  <si>
    <t>RR53=BY02_1_7_6</t>
  </si>
  <si>
    <t>RR53=BY02_1_7_5</t>
  </si>
  <si>
    <t>RR53=BY02_1_7_4</t>
  </si>
  <si>
    <t>RR53=BY02_1_7_3</t>
  </si>
  <si>
    <t>RR53=BY02_1_7_2</t>
  </si>
  <si>
    <t>RR53=BY02_1_7_1</t>
  </si>
  <si>
    <t>RR53=BY02_1_8_8</t>
  </si>
  <si>
    <t>RR53=BY02_1_8_7</t>
  </si>
  <si>
    <t>RR53=BY02_1_8_6</t>
  </si>
  <si>
    <t>RR53=BY02_1_8_5</t>
  </si>
  <si>
    <t>RR53=BY02_1_8_4</t>
  </si>
  <si>
    <t>RR53=BY02_1_8_3</t>
  </si>
  <si>
    <t>RR53=BY02_1_8_2</t>
  </si>
  <si>
    <t>RR53=BY02_1_8_1</t>
  </si>
  <si>
    <t>RR53=BY02_1_9_8</t>
  </si>
  <si>
    <t>RR53=BY02_1_9_7</t>
  </si>
  <si>
    <t>RR53=BY02_1_9_6</t>
  </si>
  <si>
    <t>RR53=BY02_1_9_5</t>
  </si>
  <si>
    <t>RR53=BY02_1_9_4</t>
  </si>
  <si>
    <t>RR53=BY02_1_9_3</t>
  </si>
  <si>
    <t>RR53=BY02_1_9_2</t>
  </si>
  <si>
    <t>RR53=BY02_1_9_1</t>
  </si>
  <si>
    <t>RR53=BY02_1_10_8</t>
  </si>
  <si>
    <t>RR53=BY02_1_10_7</t>
  </si>
  <si>
    <t>RR53=BY02_1_10_6</t>
  </si>
  <si>
    <t>RR53=BY02_1_10_5</t>
  </si>
  <si>
    <t>RR53=BY02_1_10_4</t>
  </si>
  <si>
    <t>RR53=BY02_1_10_3</t>
  </si>
  <si>
    <t>RR53=BY02_1_10_2</t>
  </si>
  <si>
    <t>RR53=BY02_1_10_1</t>
  </si>
  <si>
    <t>RR53=BY02_2_1_8</t>
  </si>
  <si>
    <t>RR53=BY02_2_1_6</t>
  </si>
  <si>
    <t>RR53=BY02_2_1_5</t>
  </si>
  <si>
    <t>RR53=BY02_2_1_7</t>
  </si>
  <si>
    <t>RR53=BY02_2_1_4</t>
  </si>
  <si>
    <t>RR53=BY02_2_1_3</t>
  </si>
  <si>
    <t>RR53=BY02_2_1_2</t>
  </si>
  <si>
    <t>RR53=BY02_2_1_1</t>
  </si>
  <si>
    <t>RR53=BY02_2_2_8</t>
  </si>
  <si>
    <t>RR53=BY02_2_2_7</t>
  </si>
  <si>
    <t>RR53=BY02_2_2_6</t>
  </si>
  <si>
    <t>RR53=BY02_2_2_5</t>
  </si>
  <si>
    <t>RR53=BY02_2_2_4</t>
  </si>
  <si>
    <t>RR53=BY02_2_2_3</t>
  </si>
  <si>
    <t>RR53=BY02_2_2_2</t>
  </si>
  <si>
    <t>RR53=BY02_2_2_1</t>
  </si>
  <si>
    <t>RR53=BY02_2_3_8</t>
  </si>
  <si>
    <t>RR53=BY02_2_3_7</t>
  </si>
  <si>
    <t>RR53=BY02_2_3_6</t>
  </si>
  <si>
    <t>RR53=BY02_2_3_5</t>
  </si>
  <si>
    <t>RR53=BY02_2_3_4</t>
  </si>
  <si>
    <t>RR53=BY02_2_3_3</t>
  </si>
  <si>
    <t>RR53=BY02_2_3_2</t>
  </si>
  <si>
    <t>RR53=BY02_2_3_1</t>
  </si>
  <si>
    <t>RR53=BY02_2_4_8</t>
  </si>
  <si>
    <t>RR53=BY02_2_4_7</t>
  </si>
  <si>
    <t>RR53=BY02_2_4_6</t>
  </si>
  <si>
    <t>RR53=BY02_2_4_5</t>
  </si>
  <si>
    <t>RR53=BY02_2_4_4</t>
  </si>
  <si>
    <t>RR53=BY02_2_4_3</t>
  </si>
  <si>
    <t>RR53=BY02_2_4_2</t>
  </si>
  <si>
    <t>RR53=BY02_2_4_1</t>
  </si>
  <si>
    <t>RR53=BY02_2_5_8</t>
  </si>
  <si>
    <t>RR53=BY02_2_5_7</t>
  </si>
  <si>
    <t>RR53=BY02_2_5_6</t>
  </si>
  <si>
    <t>RR53=BY02_2_5_5</t>
  </si>
  <si>
    <t>RR53=BY02_2_5_4</t>
  </si>
  <si>
    <t>RR53=BY02_2_5_3</t>
  </si>
  <si>
    <t>RR53=BY02_2_5_2</t>
  </si>
  <si>
    <t>RR53=BY02_2_5_1</t>
  </si>
  <si>
    <t>RR53=BY02_2_6_8</t>
  </si>
  <si>
    <t>RR53=BY02_2_6_7</t>
  </si>
  <si>
    <t>RR53=BY02_2_6_6</t>
  </si>
  <si>
    <t>RR53=BY02_2_6_5</t>
  </si>
  <si>
    <t>RR53=BY02_2_6_4</t>
  </si>
  <si>
    <t>RR53=BY02_2_6_3</t>
  </si>
  <si>
    <t>RR53=BY02_2_6_2</t>
  </si>
  <si>
    <t>RR53=BY02_2_6_1</t>
  </si>
  <si>
    <t>RR53=BY02_2_7_8</t>
  </si>
  <si>
    <t>RR53=BY02_2_7_7</t>
  </si>
  <si>
    <t>RR53=BY02_2_7_6</t>
  </si>
  <si>
    <t>RR53=BY02_2_7_5</t>
  </si>
  <si>
    <t>RR53=BY02_2_7_4</t>
  </si>
  <si>
    <t>RR53=BY02_2_7_3</t>
  </si>
  <si>
    <t>RR53=BY02_2_7_2</t>
  </si>
  <si>
    <t>RR53=BY02_2_7_1</t>
  </si>
  <si>
    <t>RR53=BY02_2_8_8</t>
  </si>
  <si>
    <t>RR53=BY02_2_8_7</t>
  </si>
  <si>
    <t>RR53=BY02_2_8_6</t>
  </si>
  <si>
    <t>RR53=BY02_2_8_5</t>
  </si>
  <si>
    <t>RR53=BY02_2_8_4</t>
  </si>
  <si>
    <t>RR53=BY02_2_8_3</t>
  </si>
  <si>
    <t>RR53=BY02_2_8_2</t>
  </si>
  <si>
    <t>RR53=BY02_2_8_1</t>
  </si>
  <si>
    <t>RR53=BY02_2_9_8</t>
  </si>
  <si>
    <t>RR53=BY02_2_9_7</t>
  </si>
  <si>
    <t>RR53=BY02_2_9_6</t>
  </si>
  <si>
    <t>RR53=BY02_2_9_5</t>
  </si>
  <si>
    <t>RR53=BY02_2_9_4</t>
  </si>
  <si>
    <t>RR53=BY02_2_9_3</t>
  </si>
  <si>
    <t>RR53=BY02_2_9_2</t>
  </si>
  <si>
    <t>RR53=BY02_2_9_1</t>
  </si>
  <si>
    <t>BLMQI.13L5.B1I2_MQ</t>
  </si>
  <si>
    <t>BLMQI.13L5.B2E2_MQ</t>
  </si>
  <si>
    <t>BLMQI.13L5.B1I1_MQ</t>
  </si>
  <si>
    <t>BLMQI.13L5.B2E3_MQ</t>
  </si>
  <si>
    <t>BLMQI.14L5.B1I3_MQ</t>
  </si>
  <si>
    <t>BLMQI.14L5.B2E1_MQ</t>
  </si>
  <si>
    <t>BLMQI.14L5.B1I2_MQ</t>
  </si>
  <si>
    <t>BLMQI.14L5.B2E2_MQ</t>
  </si>
  <si>
    <t>BLMQI.14L5.B1I1_MQ</t>
  </si>
  <si>
    <t>BLMQI.14L5.B2E3_MQ</t>
  </si>
  <si>
    <t>BLMQI.15L5.B1I3_MQ</t>
  </si>
  <si>
    <t>BLMQI.15L5.B2E1_MQ</t>
  </si>
  <si>
    <t>BLMQI.15L5.B1I2_MQ</t>
  </si>
  <si>
    <t>BLMQI.15L5.B2E2_MQ</t>
  </si>
  <si>
    <t>BLMQI.15L5.B1I1_MQ</t>
  </si>
  <si>
    <t>BLMQI.15L5.B2E3_MQ</t>
  </si>
  <si>
    <t>BLMQI.16L5.B1I3_MQ</t>
  </si>
  <si>
    <t>BLMQI.16L5.B2E1_MQ</t>
  </si>
  <si>
    <t>BLMQI.16L5.B1I2_MQ</t>
  </si>
  <si>
    <t>BLMQI.16L5.B2E2_MQ</t>
  </si>
  <si>
    <t>BLMQI.16L5.B1I1_MQ</t>
  </si>
  <si>
    <t>BLMQI.16L5.B2E3_MQ</t>
  </si>
  <si>
    <t>BLMQI.17L5.B1I3_MQ</t>
  </si>
  <si>
    <t>BLMQI.17L5.B2E1_MQ</t>
  </si>
  <si>
    <t>BLMQI.17L5.B1I2_MQ</t>
  </si>
  <si>
    <t>BLMQI.17L5.B2E2_MQ</t>
  </si>
  <si>
    <t>BLMQI.17L5.B1I1_MQ</t>
  </si>
  <si>
    <t>BLMQI.17L5.B2E3_MQ</t>
  </si>
  <si>
    <t>BLMQI.18L5.B1I3_MQ</t>
  </si>
  <si>
    <t>BLMQI.18L5.B2E1_MQ</t>
  </si>
  <si>
    <t>BLMQI.18L5.B1I2_MQ</t>
  </si>
  <si>
    <t>BLMQI.18L5.B2E2_MQ</t>
  </si>
  <si>
    <t>BLMQI.18L5.B1I1_MQ</t>
  </si>
  <si>
    <t>BLMQI.18L5.B2E3_MQ</t>
  </si>
  <si>
    <t>BLMQI.19L5.B1I3_MQ</t>
  </si>
  <si>
    <t>BLMQI.19L5.B2E1_MQ</t>
  </si>
  <si>
    <t>BLMQI.19L5.B1I2_MQ</t>
  </si>
  <si>
    <t>BLMQI.19L5.B2E2_MQ</t>
  </si>
  <si>
    <t>BLMQI.19L5.B1I1_MQ</t>
  </si>
  <si>
    <t>BLMQI.19L5.B2E3_MQ</t>
  </si>
  <si>
    <t>BLMQI.20L5.B1I3_MQ</t>
  </si>
  <si>
    <t>BLMQI.20L5.B2E1_MQ</t>
  </si>
  <si>
    <t>BLMQI.20L5.B1I2_MQ</t>
  </si>
  <si>
    <t>BLMQI.20L5.B2E2_MQ</t>
  </si>
  <si>
    <t>BLMQI.20L5.B1I1_MQ</t>
  </si>
  <si>
    <t>BLMQI.20L5.B2E3_MQ</t>
  </si>
  <si>
    <t>BLMQI.21L5.B1I3_MQ</t>
  </si>
  <si>
    <t>BLMQI.21L5.B2E1_MQ</t>
  </si>
  <si>
    <t>BLMQI.21L5.B1I2_MQ</t>
  </si>
  <si>
    <t>BLMQI.21L5.B2E2_MQ</t>
  </si>
  <si>
    <t>BLMQI.21L5.B1I1_MQ</t>
  </si>
  <si>
    <t>BLMQI.21L5.B2E3_MQ</t>
  </si>
  <si>
    <t>BLMQI.22L5.B1I3_MQ</t>
  </si>
  <si>
    <t>BLMQI.22L5.B2E1_MQ</t>
  </si>
  <si>
    <t>BLMQI.22L5.B1I2_MQ</t>
  </si>
  <si>
    <t>BLMQI.22L5.B2E2_MQ</t>
  </si>
  <si>
    <t>BLMQI.22L5.B1I1_MQ</t>
  </si>
  <si>
    <t>BLMQI.22L5.B2E3_MQ</t>
  </si>
  <si>
    <t>BLMQI.23L5.B1I3_MQ</t>
  </si>
  <si>
    <t>BLMQI.23L5.B2E1_MQ</t>
  </si>
  <si>
    <t>BLMQI.23L5.B1I2_MQ</t>
  </si>
  <si>
    <t>BLMQI.23L5.B2E2_MQ</t>
  </si>
  <si>
    <t>BLMQI.23L5.B1I1_MQ</t>
  </si>
  <si>
    <t>BLMQI.23L5.B2E3_MQ</t>
  </si>
  <si>
    <t>BLMQI.24L5.B1I3_MQ</t>
  </si>
  <si>
    <t>BLMQI.24L5.B2E1_MQ</t>
  </si>
  <si>
    <t>BLMQI.24L5.B1I2_MQ</t>
  </si>
  <si>
    <t>BLMQI.24L5.B2E2_MQ</t>
  </si>
  <si>
    <t>BLMQI.24L5.B1I1_MQ</t>
  </si>
  <si>
    <t>BLMQI.24L5.B2E3_MQ</t>
  </si>
  <si>
    <t>BLMQI.25L5.B1I3_MQ</t>
  </si>
  <si>
    <t>BLMQI.25L5.B2E1_MQ</t>
  </si>
  <si>
    <t>BLMQI.25L5.B1I2_MQ</t>
  </si>
  <si>
    <t>BLMQI.25L5.B2E2_MQ</t>
  </si>
  <si>
    <t>BLMQI.25L5.B1I1_MQ</t>
  </si>
  <si>
    <t>BLMQI.25L5.B2E3_MQ</t>
  </si>
  <si>
    <t>BLMQI.26L5.B1I3_MQ</t>
  </si>
  <si>
    <t>BLMQI.26L5.B2E1_MQ</t>
  </si>
  <si>
    <t>BLMQI.26L5.B1I2_MQ</t>
  </si>
  <si>
    <t>BLMQI.26L5.B2E2_MQ</t>
  </si>
  <si>
    <t>BLMQI.26L5.B1I1_MQ</t>
  </si>
  <si>
    <t>BLMQI.26L5.B2E3_MQ</t>
  </si>
  <si>
    <t>BLMQI.27L5.B1I3_MQ</t>
  </si>
  <si>
    <t>BLMQI.27L5.B2E1_MQ</t>
  </si>
  <si>
    <t>BLMQI.27L5.B1I2_MQ</t>
  </si>
  <si>
    <t>BLMQI.27L5.B2E2_MQ</t>
  </si>
  <si>
    <t>BLMQI.27L5.B1I1_MQ</t>
  </si>
  <si>
    <t>BLMQI.27L5.B2E3_MQ</t>
  </si>
  <si>
    <t>BLMQI.28L5.B1I3_MQ</t>
  </si>
  <si>
    <t>BLMQI.28L5.B2E1_MQ</t>
  </si>
  <si>
    <t>BLMQI.28L5.B1I2_MQ</t>
  </si>
  <si>
    <t>BLMQI.28L5.B2E2_MQ</t>
  </si>
  <si>
    <t>BLMQI.28L5.B1I1_MQ</t>
  </si>
  <si>
    <t>BLMQI.28L5.B2E3_MQ</t>
  </si>
  <si>
    <t>BLMQI.29L5.B1I3_MQ</t>
  </si>
  <si>
    <t>BLMQI.29L5.B2E1_MQ</t>
  </si>
  <si>
    <t>BLMQI.29L5.B1I2_MQ</t>
  </si>
  <si>
    <t>BLMQI.29L5.B2E2_MQ</t>
  </si>
  <si>
    <t>BLMQI.29L5.B1I1_MQ</t>
  </si>
  <si>
    <t>BLMQI.29L5.B2E3_MQ</t>
  </si>
  <si>
    <t>BLMQI.30L5.B1I3_MQ</t>
  </si>
  <si>
    <t>BLMQI.30L5.B2E1_MQ</t>
  </si>
  <si>
    <t>BLMQI.30L5.B1I2_MQ</t>
  </si>
  <si>
    <t>BLMQI.30L5.B2E2_MQ</t>
  </si>
  <si>
    <t>BLMQI.30L5.B1I1_MQ</t>
  </si>
  <si>
    <t>BLMQI.30L5.B2E3_MQ</t>
  </si>
  <si>
    <t>BLMQI.31L5.B1I3_MQ</t>
  </si>
  <si>
    <t>BLMQI.31L5.B2E1_MQ</t>
  </si>
  <si>
    <t>BLMQI.31L5.B1I2_MQ</t>
  </si>
  <si>
    <t>BLMQI.31L5.B2E2_MQ</t>
  </si>
  <si>
    <t>Modif 26/5/08</t>
  </si>
  <si>
    <t>BLMEI.H11R5</t>
  </si>
  <si>
    <t>BLMQI.C4R4</t>
  </si>
  <si>
    <t>BLMQI.D4R4</t>
  </si>
  <si>
    <t>BLMQI.E4R4</t>
  </si>
  <si>
    <t>BLMQI.F4R4</t>
  </si>
  <si>
    <t>BLMQI.B4R4</t>
  </si>
  <si>
    <t>BLMEI.F4R4</t>
  </si>
  <si>
    <t>7-1</t>
  </si>
  <si>
    <t>BLMQI.A5R4</t>
  </si>
  <si>
    <t>28/5/2008</t>
  </si>
  <si>
    <t>BLMQI.31L5.B1I1_MQ</t>
  </si>
  <si>
    <t>BLMQI.31L5.B2E3_MQ</t>
  </si>
  <si>
    <t>BLMQI.32L5.B1I3_MQ</t>
  </si>
  <si>
    <t>BLMQI.32L5.B2E1_MQ</t>
  </si>
  <si>
    <t>BLMQI.32L5.B1I2_MQ</t>
  </si>
  <si>
    <t>BLMQI.32L5.B2E2_MQ</t>
  </si>
  <si>
    <t>BLMQI.32L5.B1I1_MQ</t>
  </si>
  <si>
    <t>BLMQI.32L5.B2E3_MQ</t>
  </si>
  <si>
    <t>BLMQI.33L5.B1I3_MQ</t>
  </si>
  <si>
    <t>BLMQI.33L5.B2E1_MQ</t>
  </si>
  <si>
    <t>BLMQI.33L5.B1I2_MQ</t>
  </si>
  <si>
    <t>BLMQI.33L5.B2E2_MQ</t>
  </si>
  <si>
    <t>BLMQI.33L5.B1I1_MQ</t>
  </si>
  <si>
    <t>BLMQI.33L5.B2E3_MQ</t>
  </si>
  <si>
    <t>BLMES.A1L5</t>
  </si>
  <si>
    <t>BLMES.A4L5</t>
  </si>
  <si>
    <t>BLMES.D4L5</t>
  </si>
  <si>
    <t>M</t>
  </si>
  <si>
    <t>U</t>
  </si>
  <si>
    <t>BJBAP.B1L5_5</t>
  </si>
  <si>
    <t>BJBAP.B1L5_6</t>
  </si>
  <si>
    <t>BJBHT.A2L5</t>
  </si>
  <si>
    <t>BJBAP.A2L5_1</t>
  </si>
  <si>
    <t>BJBAP.A2L5_2</t>
  </si>
  <si>
    <t>BJBAP.A2L5_3</t>
  </si>
  <si>
    <t>BJBAP.A2L5_4</t>
  </si>
  <si>
    <t>BJBAP.A2L5_5</t>
  </si>
  <si>
    <t>BJBAP.A2L5_6</t>
  </si>
  <si>
    <t>BJBHT.A3L5</t>
  </si>
  <si>
    <t>BJBAP.A3L5_1</t>
  </si>
  <si>
    <t>BJBAP.A3L5_2</t>
  </si>
  <si>
    <t>BJBAP.A3L5_3</t>
  </si>
  <si>
    <t>BJBAP.A3L5_4</t>
  </si>
  <si>
    <t>BJBAP.A3L5_5</t>
  </si>
  <si>
    <t>BJBAP.A3L5_6</t>
  </si>
  <si>
    <t>BJBAP.B4L5_5</t>
  </si>
  <si>
    <t>BJBAP.B4L5_6</t>
  </si>
  <si>
    <t>BJBAP.A5L5_5</t>
  </si>
  <si>
    <t>BJBAP.A5L5_6</t>
  </si>
  <si>
    <t>BJBAP.A7L5_1</t>
  </si>
  <si>
    <t>BJBAP.A7L5_2</t>
  </si>
  <si>
    <t>BJBAP.A7L5_3</t>
  </si>
  <si>
    <t>BJBAP.A7L5_4</t>
  </si>
  <si>
    <t>BJBAP.A7L5_5</t>
  </si>
  <si>
    <t>BJBAP.A7L5_6</t>
  </si>
  <si>
    <t>BJBHT.B10L5</t>
  </si>
  <si>
    <t>BJBAP.B10L5_1</t>
  </si>
  <si>
    <t>BJBAP.B10L5_2</t>
  </si>
  <si>
    <t>BJBAP.B10L5_3</t>
  </si>
  <si>
    <t>BJBAP.B10L5_4</t>
  </si>
  <si>
    <t>BJBAP.B10L5_5</t>
  </si>
  <si>
    <t>BJBAP.B10L5_6</t>
  </si>
  <si>
    <t>BJBAP.C4L5_1</t>
  </si>
  <si>
    <t>BJBAP.C4L5_2</t>
  </si>
  <si>
    <t>BJBAP.C4L5_3</t>
  </si>
  <si>
    <t>BJBAP.C4L5_4</t>
  </si>
  <si>
    <t>BJBAP.C4L5_5</t>
  </si>
  <si>
    <t>BJBAP.C4L5_6</t>
  </si>
  <si>
    <t>BJBHT.C4L5</t>
  </si>
  <si>
    <t>BJBAP.B5L5_5</t>
  </si>
  <si>
    <t>BJBAP.B5L5_6</t>
  </si>
  <si>
    <t>RR57=BY02_2_4_5</t>
  </si>
  <si>
    <t>RR57=BY02_2_4_6</t>
  </si>
  <si>
    <t>BJBHT.C4R5</t>
  </si>
  <si>
    <t>BJBAP.C4R5_1</t>
  </si>
  <si>
    <t>BJBAP.C4R5_2</t>
  </si>
  <si>
    <t>BJBAP.C4R5_3</t>
  </si>
  <si>
    <t>BJBAP.C4R5_4</t>
  </si>
  <si>
    <t>BJBAP.C4R5_5</t>
  </si>
  <si>
    <t>BJBAP.C4R5_6</t>
  </si>
  <si>
    <t>BJBHT.B5R5</t>
  </si>
  <si>
    <t>BJBAP.B5R5_1</t>
  </si>
  <si>
    <t>BJBAP.B5R5_2</t>
  </si>
  <si>
    <t>BJBAP.B5R5_3</t>
  </si>
  <si>
    <t>BJBAP.B5R5_4</t>
  </si>
  <si>
    <t>BJBAP.B5R5_5</t>
  </si>
  <si>
    <t>BJBAP.B5R5_6</t>
  </si>
  <si>
    <t>BJBHT.B6R5</t>
  </si>
  <si>
    <t>BJBAP.B6R5_1</t>
  </si>
  <si>
    <t>BJBAP.B6R5_2</t>
  </si>
  <si>
    <t>BJBAP.B6R5_3</t>
  </si>
  <si>
    <t>BJBAP.B6R5_4</t>
  </si>
  <si>
    <t>BJBAP.B6R5_5</t>
  </si>
  <si>
    <t>BJBAP.B6R5_6</t>
  </si>
  <si>
    <t>BJBAP.B10R5</t>
  </si>
  <si>
    <t>RR57=BY02_2_8_1</t>
  </si>
  <si>
    <t>RR57=BY02_2_8_2</t>
  </si>
  <si>
    <t>RR57=BY02_2_9_1</t>
  </si>
  <si>
    <t>RR57=BY02_2_9_2</t>
  </si>
  <si>
    <t>RR57=BY02_2_8_3</t>
  </si>
  <si>
    <t>RR57=BY02_2_8_4</t>
  </si>
  <si>
    <t>RR57=BY02_2_8_5</t>
  </si>
  <si>
    <t>RR57=BY02_2_8_6</t>
  </si>
  <si>
    <t>RR57=BY02_2_9_3</t>
  </si>
  <si>
    <t>RR57=BY02_2_9_4</t>
  </si>
  <si>
    <t>RR57=BY02_2_9_5</t>
  </si>
  <si>
    <t>RR57=BY02_2_9_6</t>
  </si>
  <si>
    <t>RR57=BY02_1_7_5</t>
  </si>
  <si>
    <t>BJBAP.A5R5_6</t>
  </si>
  <si>
    <t>RR57=BY02_1_7_6</t>
  </si>
  <si>
    <t>BJBAP.A6R5_1</t>
  </si>
  <si>
    <t>RR57=BY02_1_8_1</t>
  </si>
  <si>
    <t>BJBAP.A6R5_2</t>
  </si>
  <si>
    <t>RR57=BY02_1_8_2</t>
  </si>
  <si>
    <t>BJBAP.A6R5_3</t>
  </si>
  <si>
    <t>RR57=BY02_1_8_3</t>
  </si>
  <si>
    <t>BJBAP.A6R5_4</t>
  </si>
  <si>
    <t>RR57=BY02_1_8_4</t>
  </si>
  <si>
    <t>RR57=BY02_1_8_5</t>
  </si>
  <si>
    <t>RR57=BY02_1_8_6</t>
  </si>
  <si>
    <t>BJBHT.A7R5</t>
  </si>
  <si>
    <t>BJBAP.A7R5_1</t>
  </si>
  <si>
    <t>RR57=BY02_1_9_1</t>
  </si>
  <si>
    <t>BJBAP.A7R5_2</t>
  </si>
  <si>
    <t>RR57=BY02_1_9_2</t>
  </si>
  <si>
    <t>BJBAP.A7R5_3</t>
  </si>
  <si>
    <t>RR57=BY02_1_9_3</t>
  </si>
  <si>
    <t>BJBAP.A7R5_4</t>
  </si>
  <si>
    <t>RR57=BY02_1_9_4</t>
  </si>
  <si>
    <t>BJBAP.A7R5_5</t>
  </si>
  <si>
    <t>RR57=BY02_1_9_5</t>
  </si>
  <si>
    <t>BJBAP.A7R5_6</t>
  </si>
  <si>
    <t>RR57=BY02_1_9_6</t>
  </si>
  <si>
    <t>RR57=BY02_1_10_1</t>
  </si>
  <si>
    <t>From</t>
  </si>
  <si>
    <t>To</t>
  </si>
  <si>
    <t>Patchcord name</t>
  </si>
  <si>
    <t>Rack</t>
  </si>
  <si>
    <t>Slot</t>
  </si>
  <si>
    <t>Distance</t>
  </si>
  <si>
    <t>Signal Type</t>
  </si>
  <si>
    <t>Notes</t>
  </si>
  <si>
    <t>BY05</t>
  </si>
  <si>
    <t>C</t>
  </si>
  <si>
    <t>BY02</t>
  </si>
  <si>
    <t>VME 2</t>
  </si>
  <si>
    <t>BLM</t>
  </si>
  <si>
    <t>DSS_LEFT</t>
  </si>
  <si>
    <t xml:space="preserve">A1 </t>
  </si>
  <si>
    <t>A2</t>
  </si>
  <si>
    <t xml:space="preserve">VME 1 </t>
  </si>
  <si>
    <t>DSS_RIGHT</t>
  </si>
  <si>
    <t>VME 3</t>
  </si>
  <si>
    <t xml:space="preserve">VME 3 </t>
  </si>
  <si>
    <t>F</t>
  </si>
  <si>
    <t>ARC_LEFT</t>
  </si>
  <si>
    <t>ARC _RIGHT</t>
  </si>
  <si>
    <t>G</t>
  </si>
  <si>
    <t>H</t>
  </si>
  <si>
    <t>I</t>
  </si>
  <si>
    <t>BYPLM.A22R5</t>
  </si>
  <si>
    <t>BYPLM.A23R5</t>
  </si>
  <si>
    <t>BYPLM.A24R5</t>
  </si>
  <si>
    <t>BYPLM.A25R5</t>
  </si>
  <si>
    <t>BYPLM.A26R5</t>
  </si>
  <si>
    <t>BYPLM.A27R5</t>
  </si>
  <si>
    <t>BYPLM.A28R5</t>
  </si>
  <si>
    <t>BYPLM.A29R5</t>
  </si>
  <si>
    <t>BYPLM.A30R5</t>
  </si>
  <si>
    <t>BYPLM.A31R5</t>
  </si>
  <si>
    <t>BYPLM.A32R5</t>
  </si>
  <si>
    <t>BYPLM.A33R5</t>
  </si>
  <si>
    <t>BYPLM.A34R5</t>
  </si>
  <si>
    <t>Patchcord octant 5</t>
  </si>
  <si>
    <t>RR57=BY02_1_10_2</t>
  </si>
  <si>
    <t>RR57=BY02_1_10_3</t>
  </si>
  <si>
    <t>RR57=BY02_1_10_4</t>
  </si>
  <si>
    <t>BJBHT.A8R5</t>
  </si>
  <si>
    <t>BJBAP.A8R5_1</t>
  </si>
  <si>
    <t>RR57=BY02_2_1_1</t>
  </si>
  <si>
    <t>BJBAP.A8R5_2</t>
  </si>
  <si>
    <t>RR57=BY02_2_1_2</t>
  </si>
  <si>
    <t>BJBAP.A8R5_3</t>
  </si>
  <si>
    <t>RR57=BY02_2_1_3</t>
  </si>
  <si>
    <t>BJBAP.A8R5_4</t>
  </si>
  <si>
    <t>RR57=BY02_2_1_4</t>
  </si>
  <si>
    <t>BJBAP.A8R5_5</t>
  </si>
  <si>
    <t>RR57=BY02_2_1_5</t>
  </si>
  <si>
    <t>BJBAP.A8R5_6</t>
  </si>
  <si>
    <t>RR57=BY02_2_1_6</t>
  </si>
  <si>
    <t>BJBHT.B8R5</t>
  </si>
  <si>
    <t>BJBAP.B8R5_1</t>
  </si>
  <si>
    <t>RR57=BY02_2_2_1</t>
  </si>
  <si>
    <t>BJBAP.B8R5_2</t>
  </si>
  <si>
    <t>RR57=BY02_2_2_2</t>
  </si>
  <si>
    <t>BJBAP.B8R5_3</t>
  </si>
  <si>
    <t>RR57=BY02_2_2_3</t>
  </si>
  <si>
    <t>BJBAP.B8R5_4</t>
  </si>
  <si>
    <t>RR57=BY02_2_2_4</t>
  </si>
  <si>
    <t>BJBAP.B8R5_5</t>
  </si>
  <si>
    <t>RR57=BY02_2_2_5</t>
  </si>
  <si>
    <t>BJBAP.B8R5_6</t>
  </si>
  <si>
    <t>RR57=BY02_2_2_6</t>
  </si>
  <si>
    <t>BJBHT.A9R5</t>
  </si>
  <si>
    <t>BJBAP.A9R5_1</t>
  </si>
  <si>
    <t>RR57=BY02_2_3_1</t>
  </si>
  <si>
    <t>BJBAP.A9R5_2</t>
  </si>
  <si>
    <t>RR57=BY02_2_3_2</t>
  </si>
  <si>
    <t>BJBAP.A9R5_3</t>
  </si>
  <si>
    <t>RR57=BY02_2_3_3</t>
  </si>
  <si>
    <t>BJBAP.A9R5_4</t>
  </si>
  <si>
    <t>RR57=BY02_2_3_4</t>
  </si>
  <si>
    <t>BJBAP.A9R5_5</t>
  </si>
  <si>
    <t>RR57=BY02_2_3_5</t>
  </si>
  <si>
    <t>BJBAP.A9R5_6</t>
  </si>
  <si>
    <t>RR57=BY02_2_3_6</t>
  </si>
  <si>
    <t>BJBAP.A10R5_1</t>
  </si>
  <si>
    <t>RR57=BY02_2_4_1</t>
  </si>
  <si>
    <t>BJBAP.A10R5_2</t>
  </si>
  <si>
    <t>RR57=BY02_2_4_2</t>
  </si>
  <si>
    <t>BJBAP.A10R5_3</t>
  </si>
  <si>
    <t>BLMEI.E4R5</t>
  </si>
  <si>
    <t>BLMEI.A6R5</t>
  </si>
  <si>
    <t>BLMEI.B8R5</t>
  </si>
  <si>
    <t>BLMEI.C8R5</t>
  </si>
  <si>
    <t>BLMEI.D8R5</t>
  </si>
  <si>
    <t>BLMEI.E8R5</t>
  </si>
  <si>
    <t>BLMEI.F8R5</t>
  </si>
  <si>
    <t>BLMEI.A8R5</t>
  </si>
  <si>
    <t>BLMEI.B10R5</t>
  </si>
  <si>
    <t>BLMEI.10R5.B1X1_MBA</t>
  </si>
  <si>
    <t>BLMEI.10R5.B1X2_MBA</t>
  </si>
  <si>
    <t>BLMEI.A10R5</t>
  </si>
  <si>
    <t>BLMEI.B11R5</t>
  </si>
  <si>
    <t>BLMEI.C11R5</t>
  </si>
  <si>
    <t>BLMEI.D11R5</t>
  </si>
  <si>
    <t>BLMEI.E11R5</t>
  </si>
  <si>
    <t>BLMEI.F11R5</t>
  </si>
  <si>
    <t>BLMEI.A11R5</t>
  </si>
  <si>
    <t>BLMEI.E4L5</t>
  </si>
  <si>
    <t>BLMEI.B6L5</t>
  </si>
  <si>
    <t>BLMEI.A6L5</t>
  </si>
  <si>
    <t>BLMEI.B8L5</t>
  </si>
  <si>
    <t>BLMEI.C8L5</t>
  </si>
  <si>
    <t>BLMEI.D8L5</t>
  </si>
  <si>
    <t>BLMEI.E8L5</t>
  </si>
  <si>
    <t>BLMEI.F8L5</t>
  </si>
  <si>
    <t>BLMEI.A8L5</t>
  </si>
  <si>
    <t>BLMEI.B10L5</t>
  </si>
  <si>
    <t>BLMEI.A10L5</t>
  </si>
  <si>
    <t>BLMEI.B11L5</t>
  </si>
  <si>
    <t>BLMEI.C11L5</t>
  </si>
  <si>
    <t>BLMEI.D11L5</t>
  </si>
  <si>
    <t>BLMEI.E11L5</t>
  </si>
  <si>
    <t>BLMEI.F11L5</t>
  </si>
  <si>
    <t>BLMEI.A11L5</t>
  </si>
  <si>
    <t>BLMQI.D51L5</t>
  </si>
  <si>
    <t>RR57=BY02_2_4_3</t>
  </si>
  <si>
    <t>BJBAP.A10R5_4</t>
  </si>
  <si>
    <t>RR57=BY02_2_4_4</t>
  </si>
  <si>
    <t>BJBHT.B10R5</t>
  </si>
  <si>
    <t>BJBAP.B10R5_1</t>
  </si>
  <si>
    <t>RR57=BY02_2_5_1</t>
  </si>
  <si>
    <t>BJBAP.B10R5_2</t>
  </si>
  <si>
    <t>RR57=BY02_2_5_2</t>
  </si>
  <si>
    <t>BJBAP.B10R5_3</t>
  </si>
  <si>
    <t>RR57=BY02_2_5_3</t>
  </si>
  <si>
    <t>BJBAP.B10R5_4</t>
  </si>
  <si>
    <t>RR57=BY02_2_5_4</t>
  </si>
  <si>
    <t>BJBAP.B10R5_5</t>
  </si>
  <si>
    <t>RR57=BY02_2_5_5</t>
  </si>
  <si>
    <t>BJBAP.B10R5_6</t>
  </si>
  <si>
    <t>RR57=BY02_2_5_6</t>
  </si>
  <si>
    <t>BJBHT.A11R5</t>
  </si>
  <si>
    <t>BJBAP.A11R5_1</t>
  </si>
  <si>
    <t>RR57=BY02_2_6_1</t>
  </si>
  <si>
    <t>BJBAP.A11R5_2</t>
  </si>
  <si>
    <t>RR57=BY02_2_6_2</t>
  </si>
  <si>
    <t>BJBAP.A11R5_3</t>
  </si>
  <si>
    <t>RR57=BY02_2_6_3</t>
  </si>
  <si>
    <t>BJBAP.A11R5_4</t>
  </si>
  <si>
    <t>RR57=BY02_2_6_4</t>
  </si>
  <si>
    <t>BJBAP.A11R5_5</t>
  </si>
  <si>
    <t>BJBAP.A11R5_6</t>
  </si>
  <si>
    <t>BJBHT.B11R5</t>
  </si>
  <si>
    <t>BJBAP.B11R5_1</t>
  </si>
  <si>
    <t>RR57=BY02_2_7_1</t>
  </si>
  <si>
    <t>BJBAP.B11R5_2</t>
  </si>
  <si>
    <t>RR57=BY02_2_7_2</t>
  </si>
  <si>
    <t>BJBAP.B11R5_3</t>
  </si>
  <si>
    <t>RR57=BY02_2_7_3</t>
  </si>
  <si>
    <t>BJBAP.B11R5_4</t>
  </si>
  <si>
    <t>RR57=BY02_2_7_4</t>
  </si>
  <si>
    <t>BJBAP.B11R5_5</t>
  </si>
  <si>
    <t>RR57=BY02_2_7_5</t>
  </si>
  <si>
    <t>BJBAP.B11R5_6</t>
  </si>
  <si>
    <t>RR57=BY02_2_7_6</t>
  </si>
  <si>
    <t>BJBHT.A12R5</t>
  </si>
  <si>
    <t>BYPLM.A12R5_CFC_1</t>
  </si>
  <si>
    <t>BYPLM.A12R5_CFC_2</t>
  </si>
  <si>
    <t>BYPLM.A12R5_CFC_3</t>
  </si>
  <si>
    <t>BYPLM.A12R5_CFC_4</t>
  </si>
  <si>
    <t>BYPLM.A12R5_CFC_5</t>
  </si>
  <si>
    <t>BYPLM.A12R5_CFC_6</t>
  </si>
  <si>
    <t>BJBHT.A13R5</t>
  </si>
  <si>
    <t>BYPLM.A13R5_CFC_1</t>
  </si>
  <si>
    <t>BYPLM.A13R5_CFC_2</t>
  </si>
  <si>
    <t>BYPLM.A13R5_CFC_3</t>
  </si>
  <si>
    <t>BYPLM.A13R5_CFC_4</t>
  </si>
  <si>
    <t>BYPLM.A13R5_CFC_5</t>
  </si>
  <si>
    <t>BYPLM.A13R5_CFC_6</t>
  </si>
  <si>
    <t>BJBHT.A14R5</t>
  </si>
  <si>
    <t>BYPLM.A14R5_CFC_1</t>
  </si>
  <si>
    <t>BYPLM.A14R5_CFC_2</t>
  </si>
  <si>
    <t>BYPLM.A14R5_CFC_3</t>
  </si>
  <si>
    <t>BYPLM.A14R5_CFC_4</t>
  </si>
  <si>
    <t>BYPLM.A14R5_CFC_5</t>
  </si>
  <si>
    <t>BYPLM.A14R5_CFC_6</t>
  </si>
  <si>
    <t>BJBHT.A15R5</t>
  </si>
  <si>
    <t>BYPLM.A15R5_CFC_1</t>
  </si>
  <si>
    <t>BYPLM.A15R5_CFC_2</t>
  </si>
  <si>
    <t>BYPLM.A15R5_CFC_3</t>
  </si>
  <si>
    <t>BYPLM.A15R5_CFC_4</t>
  </si>
  <si>
    <t>BYPLM.A15R5_CFC_5</t>
  </si>
  <si>
    <t>BYPLM.A15R5_CFC_6</t>
  </si>
  <si>
    <t>BJBHT.A16R5</t>
  </si>
  <si>
    <t>BYPLM.A16R5_CFC_1</t>
  </si>
  <si>
    <t>BYPLM.A16R5_CFC_2</t>
  </si>
  <si>
    <t>BYPLM.A16R5_CFC_3</t>
  </si>
  <si>
    <t>BYPLM.A16R5_CFC_4</t>
  </si>
  <si>
    <t>BYPLM.A16R5_CFC_5</t>
  </si>
  <si>
    <t>BYPLM.A16R5_CFC_6</t>
  </si>
  <si>
    <t>BJBHT.A17R5</t>
  </si>
  <si>
    <t>BYPLM.A17R5_CFC_1</t>
  </si>
  <si>
    <t>BYPLM.A17R5_CFC_2</t>
  </si>
  <si>
    <t>BYPLM.A17R5_CFC_3</t>
  </si>
  <si>
    <t>BYPLM.A17R5_CFC_4</t>
  </si>
  <si>
    <t>BYPLM.A17R5_CFC_5</t>
  </si>
  <si>
    <t>BYPLM.A17R5_CFC_6</t>
  </si>
  <si>
    <t>BJBHT.A18R5</t>
  </si>
  <si>
    <t>BYPLM.A18R5_CFC_1</t>
  </si>
  <si>
    <t>BYPLM.A18R5_CFC_2</t>
  </si>
  <si>
    <t>BYPLM.A18R5_CFC_3</t>
  </si>
  <si>
    <t>BYPLM.A18R5_CFC_4</t>
  </si>
  <si>
    <t>BYPLM.A18R5_CFC_5</t>
  </si>
  <si>
    <t>BYPLM.A18R5_CFC_6</t>
  </si>
  <si>
    <t>BJBHT.A19R5</t>
  </si>
  <si>
    <t>BYPLM.A19R5_CFC_1</t>
  </si>
  <si>
    <t>BYPLM.A19R5_CFC_2</t>
  </si>
  <si>
    <t>BYPLM.A19R5_CFC_3</t>
  </si>
  <si>
    <t>BYPLM.A19R5_CFC_4</t>
  </si>
  <si>
    <t>BYPLM.A19R5_CFC_5</t>
  </si>
  <si>
    <t>BYPLM.A19R5_CFC_6</t>
  </si>
  <si>
    <t>BJBHT.A20R5</t>
  </si>
  <si>
    <t>BYPLM.A20R5_CFC_1</t>
  </si>
  <si>
    <t>BYPLM.A20R5_CFC_2</t>
  </si>
  <si>
    <t>BYPLM.A20R5_CFC_3</t>
  </si>
  <si>
    <t>BYPLM.A20R5_CFC_4</t>
  </si>
  <si>
    <t>BYPLM.A20R5_CFC_5</t>
  </si>
  <si>
    <t>BYPLM.A20R5_CFC_6</t>
  </si>
  <si>
    <t>BJBHT.A21R5</t>
  </si>
  <si>
    <t>BYPLM.A21R5_CFC_1</t>
  </si>
  <si>
    <t>BYPLM.A21R5_CFC_2</t>
  </si>
  <si>
    <t>BYPLM.A21R5_CFC_3</t>
  </si>
  <si>
    <t>BYPLM.A21R5_CFC_4</t>
  </si>
  <si>
    <t>BYPLM.A21R5_CFC_5</t>
  </si>
  <si>
    <t>BYPLM.A21R5_CFC_6</t>
  </si>
  <si>
    <t>BJBHT.A22R5</t>
  </si>
  <si>
    <t>BYPLM.A22R5_CFC_1</t>
  </si>
  <si>
    <t>BYPLM.A22R5_CFC_2</t>
  </si>
  <si>
    <t>BYPLM.A22R5_CFC_3</t>
  </si>
  <si>
    <t>BYPLM.A22R5_CFC_4</t>
  </si>
  <si>
    <t>BYPLM.A22R5_CFC_5</t>
  </si>
  <si>
    <t>BYPLM.A22R5_CFC_6</t>
  </si>
  <si>
    <t>BJBHT.A23R5</t>
  </si>
  <si>
    <t>BYPLM.A23R5_CFC_1</t>
  </si>
  <si>
    <t>BYPLM.A23R5_CFC_2</t>
  </si>
  <si>
    <t>BYPLM.A23R5_CFC_3</t>
  </si>
  <si>
    <t>BYPLM.A23R5_CFC_4</t>
  </si>
  <si>
    <t>BYPLM.A23R5_CFC_5</t>
  </si>
  <si>
    <t>BYPLM.A23R5_CFC_6</t>
  </si>
  <si>
    <t>BJBHT.A24R5</t>
  </si>
  <si>
    <t>BYPLM.A24R5_CFC_1</t>
  </si>
  <si>
    <t>BYPLM.A24R5_CFC_2</t>
  </si>
  <si>
    <t>BYPLM.A24R5_CFC_3</t>
  </si>
  <si>
    <t>BYPLM.A24R5_CFC_4</t>
  </si>
  <si>
    <t>BYPLM.A24R5_CFC_5</t>
  </si>
  <si>
    <t>BYPLM.A24R5_CFC_6</t>
  </si>
  <si>
    <t>BJBHT.A25R5</t>
  </si>
  <si>
    <t>BYPLM.A25R5_CFC_1</t>
  </si>
  <si>
    <t>BYPLM.A25R5_CFC_2</t>
  </si>
  <si>
    <t>BYPLM.A25R5_CFC_3</t>
  </si>
  <si>
    <t>BYPLM.A25R5_CFC_4</t>
  </si>
  <si>
    <t>BYPLM.A25R5_CFC_5</t>
  </si>
  <si>
    <t>BYPLM.A25R5_CFC_6</t>
  </si>
  <si>
    <t>BJBHT.A26R5</t>
  </si>
  <si>
    <t>BYPLM.A26R5_CFC_1</t>
  </si>
  <si>
    <t>BYPLM.A26R5_CFC_2</t>
  </si>
  <si>
    <t>BYPLM.A26R5_CFC_3</t>
  </si>
  <si>
    <t>BYPLM.A26R5_CFC_4</t>
  </si>
  <si>
    <t>BYPLM.A26R5_CFC_5</t>
  </si>
  <si>
    <t>BYPLM.A26R5_CFC_6</t>
  </si>
  <si>
    <t>BJBHT.A27R5</t>
  </si>
  <si>
    <t>BYPLM.A27R5_CFC_1</t>
  </si>
  <si>
    <t>BYPLM.A27R5_CFC_2</t>
  </si>
  <si>
    <t>BYPLM.A27R5_CFC_3</t>
  </si>
  <si>
    <t>BYPLM.A27R5_CFC_4</t>
  </si>
  <si>
    <t>BYPLM.A27R5_CFC_5</t>
  </si>
  <si>
    <t>BYPLM.A27R5_CFC_6</t>
  </si>
  <si>
    <t>BJBHT.A28R5</t>
  </si>
  <si>
    <t>BYPLM.A28R5_CFC_1</t>
  </si>
  <si>
    <t>BYPLM.A28R5_CFC_2</t>
  </si>
  <si>
    <t>BYPLM.A28R5_CFC_3</t>
  </si>
  <si>
    <t>BYPLM.A28R5_CFC_4</t>
  </si>
  <si>
    <t>BYPLM.A28R5_CFC_5</t>
  </si>
  <si>
    <t>BYPLM.A28R5_CFC_6</t>
  </si>
  <si>
    <t>BJBHT.A29R5</t>
  </si>
  <si>
    <t>BYPLM.A29R5_CFC_1</t>
  </si>
  <si>
    <t>BYPLM.A29R5_CFC_2</t>
  </si>
  <si>
    <t>BYPLM.A29R5_CFC_3</t>
  </si>
  <si>
    <t>BYPLM.A29R5_CFC_4</t>
  </si>
  <si>
    <t>BYPLM.A29R5_CFC_5</t>
  </si>
  <si>
    <t>BYPLM.A29R5_CFC_6</t>
  </si>
  <si>
    <t>BJBHT.A30R5</t>
  </si>
  <si>
    <t>BYPLM.A30R5_CFC_1</t>
  </si>
  <si>
    <t>BYPLM.A30R5_CFC_2</t>
  </si>
  <si>
    <t>BYPLM.A30R5_CFC_3</t>
  </si>
  <si>
    <t>BYPLM.A30R5_CFC_4</t>
  </si>
  <si>
    <t>BYPLM.A30R5_CFC_5</t>
  </si>
  <si>
    <t>BYPLM.A30R5_CFC_6</t>
  </si>
  <si>
    <t>BJBHT.A31R5</t>
  </si>
  <si>
    <t>BYPLM.A31R5_CFC_1</t>
  </si>
  <si>
    <t>BYPLM.A31R5_CFC_2</t>
  </si>
  <si>
    <t>BYPLM.A31R5_CFC_3</t>
  </si>
  <si>
    <t>BYPLM.A31R5_CFC_4</t>
  </si>
  <si>
    <t>BYPLM.A31R5_CFC_5</t>
  </si>
  <si>
    <t>BYPLM.A31R5_CFC_6</t>
  </si>
  <si>
    <t>BJBHT.A32R5</t>
  </si>
  <si>
    <t>BLMEI.G11R5</t>
  </si>
  <si>
    <t>BLMEI.G11L5</t>
  </si>
  <si>
    <t>An. Patch_In</t>
  </si>
  <si>
    <t>UA=Ra_Cr_CFC_In</t>
  </si>
  <si>
    <t>BYPLM.A32R5_CFC_1</t>
  </si>
  <si>
    <t>BYPLM.A32R5_CFC_2</t>
  </si>
  <si>
    <t>BYPLM.A32R5_CFC_3</t>
  </si>
  <si>
    <t>BYPLM.A32R5_CFC_4</t>
  </si>
  <si>
    <t>BYPLM.A32R5_CFC_5</t>
  </si>
  <si>
    <t>BYPLM.A32R5_CFC_6</t>
  </si>
  <si>
    <t>BJBHT.A33R5</t>
  </si>
  <si>
    <t>BYPLM.A33R5_CFC_1</t>
  </si>
  <si>
    <t>BYPLM.A33R5_CFC_2</t>
  </si>
  <si>
    <t>BYPLM.A33R5_CFC_3</t>
  </si>
  <si>
    <t>BYPLM.A33R5_CFC_4</t>
  </si>
  <si>
    <t>BYPLM.A33R5_CFC_5</t>
  </si>
  <si>
    <t>BYPLM.A33R5_CFC_6</t>
  </si>
  <si>
    <t>BJBHT.A34R5</t>
  </si>
  <si>
    <t>BYPLM.A34R5_CFC_1</t>
  </si>
  <si>
    <t>BYPLM.A34R5_CFC_2</t>
  </si>
  <si>
    <t>BYPLM.A34R5_CFC_3</t>
  </si>
  <si>
    <t>BYPLM.A34R5_CFC_4</t>
  </si>
  <si>
    <t>BYPLM.A34R5_CFC_5</t>
  </si>
  <si>
    <t>BJBAP.A4L5_1</t>
  </si>
  <si>
    <t>BJBAP.A4L5_2</t>
  </si>
  <si>
    <t>BJBAP.A4L5_3</t>
  </si>
  <si>
    <t>BJBAP.A4L5_4</t>
  </si>
  <si>
    <t>BJBAP.A4L5_5</t>
  </si>
  <si>
    <t>BJBAP.A4L5_6</t>
  </si>
  <si>
    <t>BJBAP.B4L5_1</t>
  </si>
  <si>
    <t>BJBAP.B4L5_2</t>
  </si>
  <si>
    <t>BJBAP.B4L5_3</t>
  </si>
  <si>
    <t>BJBAP.B4L5_4</t>
  </si>
  <si>
    <t>BJBAP.A5L5_1</t>
  </si>
  <si>
    <t>BJBAP.A5L5_2</t>
  </si>
  <si>
    <t>BJBAP.A5L5_3</t>
  </si>
  <si>
    <t>BJBAP.A5L5_4</t>
  </si>
  <si>
    <t>BJBHT.B5L5</t>
  </si>
  <si>
    <t>BJBAP.B5L5_1</t>
  </si>
  <si>
    <t>BJBAP.B5L5_2</t>
  </si>
  <si>
    <t>BJBAP.B5L5_3</t>
  </si>
  <si>
    <t>BJBAP.B5L5_4</t>
  </si>
  <si>
    <t>BJBAP.A6L5_1</t>
  </si>
  <si>
    <t>BJBAP.A6L5_2</t>
  </si>
  <si>
    <t>BJBAP.A6L5_3</t>
  </si>
  <si>
    <t>BJBAP.A6L5_4</t>
  </si>
  <si>
    <t>BJBHT.B6L5</t>
  </si>
  <si>
    <t>BJBAP.B6L5_1</t>
  </si>
  <si>
    <t>BJBAP.B6L5_2</t>
  </si>
  <si>
    <t>BJBAP.B6L5_3</t>
  </si>
  <si>
    <t>22/4/2008</t>
  </si>
  <si>
    <t>BJBAP.B6L5_4</t>
  </si>
  <si>
    <t>BJBAP.B6L5_5</t>
  </si>
  <si>
    <t>BJBAP.B6L5_6</t>
  </si>
  <si>
    <t>BJBHT.A7L5</t>
  </si>
  <si>
    <t>BLMEI.A4R5</t>
  </si>
  <si>
    <t>BLMEI.B4R5</t>
  </si>
  <si>
    <t>BLMEI.C4R5</t>
  </si>
  <si>
    <t>BLMEI.D4R5</t>
  </si>
  <si>
    <t>BLMEI.A5R5</t>
  </si>
  <si>
    <t>BLMQI.A1R5</t>
  </si>
  <si>
    <t>BLMQI.B1R5</t>
  </si>
  <si>
    <t>BLMQI.C1R5</t>
  </si>
  <si>
    <t>BLMQI.D1R5</t>
  </si>
  <si>
    <t>BLMQI.E1R5</t>
  </si>
  <si>
    <t>BLMQI.B2R5</t>
  </si>
  <si>
    <t>BLMQI.C2R5</t>
  </si>
  <si>
    <t>BLMQI.D2R5</t>
  </si>
  <si>
    <t>BLMQI.E2R5</t>
  </si>
  <si>
    <t>BLMQI.F2R5</t>
  </si>
  <si>
    <t>BLMQI.A3R5</t>
  </si>
  <si>
    <t>BLMQI.B3R5</t>
  </si>
  <si>
    <t>BLMQI.C3R5</t>
  </si>
  <si>
    <t>BLMQI.D3R5</t>
  </si>
  <si>
    <t>BLMQI.A4R5</t>
  </si>
  <si>
    <t>BLMQI.B4R5</t>
  </si>
  <si>
    <t>BLMQI.C4R5</t>
  </si>
  <si>
    <t>BLMQI.D4R5</t>
  </si>
  <si>
    <t>BLMQI.E4R5</t>
  </si>
  <si>
    <t>BLMQI.F4R5</t>
  </si>
  <si>
    <t>BLMQI.A5R5</t>
  </si>
  <si>
    <t>BLMQI.B5R5</t>
  </si>
  <si>
    <t>BLMQI.C5R5</t>
  </si>
  <si>
    <t>BLMQI.D5R5</t>
  </si>
  <si>
    <t>BLMQI.E5R5</t>
  </si>
  <si>
    <t>BLMQI.F5R5</t>
  </si>
  <si>
    <t>BLMQI.A6R5</t>
  </si>
  <si>
    <t>BLMQI.B6R5</t>
  </si>
  <si>
    <t>BLMQI.C6R5</t>
  </si>
  <si>
    <t>BLMQI.D6R5</t>
  </si>
  <si>
    <t>BLMQI.E6R5</t>
  </si>
  <si>
    <t>BLMQI.F6R5</t>
  </si>
  <si>
    <t>BLMQI.A7R5</t>
  </si>
  <si>
    <t>BLMQI.B7R5</t>
  </si>
  <si>
    <t>BLMQI.C7R5</t>
  </si>
  <si>
    <t>BLMQI.D7R5</t>
  </si>
  <si>
    <t>BLMQI.E7R5</t>
  </si>
  <si>
    <t>BLMQI.F7R5</t>
  </si>
  <si>
    <t>BLMQI.A8R5</t>
  </si>
  <si>
    <t>BLMQI.B8R5</t>
  </si>
  <si>
    <t>BLMQI.C8R5</t>
  </si>
  <si>
    <t>BLMQI.D8R5</t>
  </si>
  <si>
    <t>BLMQI.E8R5</t>
  </si>
  <si>
    <t>BLMQI.F8R5</t>
  </si>
  <si>
    <t>BLMQI.A9R5</t>
  </si>
  <si>
    <t>BLMQI.B9R5</t>
  </si>
  <si>
    <t>BLMQI.C9R5</t>
  </si>
  <si>
    <t>BLMQI.D9R5</t>
  </si>
  <si>
    <t>BLMQI.E9R5</t>
  </si>
  <si>
    <t>BLMQI.F9R5</t>
  </si>
  <si>
    <t>BLMQI.A10R5</t>
  </si>
  <si>
    <t>BLMQI.B10R5</t>
  </si>
  <si>
    <t>BLMQI.C10R5</t>
  </si>
  <si>
    <t>BLMQI.D10R5</t>
  </si>
  <si>
    <t>BLMQI.E10R5</t>
  </si>
  <si>
    <t>BLMQI.F10R5</t>
  </si>
  <si>
    <t>BLMQI.A11R5</t>
  </si>
  <si>
    <t>BLMQI.B11R5</t>
  </si>
  <si>
    <t>BLMQI.C11R5</t>
  </si>
  <si>
    <t>BLMQI.D11R5</t>
  </si>
  <si>
    <t>BLMQI.E11R5</t>
  </si>
  <si>
    <t>BLMQI.F11R5</t>
  </si>
  <si>
    <t>BLMQI.A12R5</t>
  </si>
  <si>
    <t>BLMQI.B12R5</t>
  </si>
  <si>
    <t>BLMQI.C12R5</t>
  </si>
  <si>
    <t>BLMQI.D12R5</t>
  </si>
  <si>
    <t>BLMQI.E12R5</t>
  </si>
  <si>
    <t>BLMQI.F12R5</t>
  </si>
  <si>
    <t>BLMQI.A13R5</t>
  </si>
  <si>
    <t>BLMQI.B13R5</t>
  </si>
  <si>
    <t>BLMQI.C13R5</t>
  </si>
  <si>
    <t>BLMQI.D13R5</t>
  </si>
  <si>
    <t>BLMQI.E13R5</t>
  </si>
  <si>
    <t>BLMQI.F13R5</t>
  </si>
  <si>
    <t>BLMQI.A14R5</t>
  </si>
  <si>
    <t>BLMQI.B14R5</t>
  </si>
  <si>
    <t>BLMQI.C14R5</t>
  </si>
  <si>
    <t>BLMQI.D14R5</t>
  </si>
  <si>
    <t>BLMQI.E14R5</t>
  </si>
  <si>
    <t>BLMQI.F14R5</t>
  </si>
  <si>
    <t>BLMQI.A15R5</t>
  </si>
  <si>
    <t>BLMQI.B15R5</t>
  </si>
  <si>
    <t>BLMQI.C15R5</t>
  </si>
  <si>
    <t>BLMQI.D15R5</t>
  </si>
  <si>
    <t>BLMQI.E15R5</t>
  </si>
  <si>
    <t>BLMQI.F15R5</t>
  </si>
  <si>
    <t>BLMQI.A16R5</t>
  </si>
  <si>
    <t>BLMQI.B16R5</t>
  </si>
  <si>
    <t>BLMQI.C16R5</t>
  </si>
  <si>
    <t>BLMQI.D16R5</t>
  </si>
  <si>
    <t>BLMQI.E16R5</t>
  </si>
  <si>
    <t>BLMQI.F16R5</t>
  </si>
  <si>
    <t>BLMQI.A17R5</t>
  </si>
  <si>
    <t>BLMQI.B17R5</t>
  </si>
  <si>
    <t>BLMQI.C17R5</t>
  </si>
  <si>
    <t>BLMQI.D17R5</t>
  </si>
  <si>
    <t>BLMQI.E17R5</t>
  </si>
  <si>
    <t>BLMQI.F17R5</t>
  </si>
  <si>
    <t>BLMQI.A18R5</t>
  </si>
  <si>
    <t>BLMQI.B18R5</t>
  </si>
  <si>
    <t>BLMQI.C18R5</t>
  </si>
  <si>
    <t>BLMQI.D18R5</t>
  </si>
  <si>
    <t>BLMQI.E18R5</t>
  </si>
  <si>
    <t>BLMQI.F18R5</t>
  </si>
  <si>
    <t>BLMQI.A19R5</t>
  </si>
  <si>
    <t>BLMQI.B19R5</t>
  </si>
  <si>
    <t>BLMQI.C19R5</t>
  </si>
  <si>
    <t>BLMQI.D19R5</t>
  </si>
  <si>
    <t>BLMQI.E19R5</t>
  </si>
  <si>
    <t>BLMQI.F19R5</t>
  </si>
  <si>
    <t>BLMQI.A20R5</t>
  </si>
  <si>
    <t>BLMQI.B20R5</t>
  </si>
  <si>
    <t>BLMQI.C20R5</t>
  </si>
  <si>
    <t>BLMQI.D20R5</t>
  </si>
  <si>
    <t>BLMQI.E20R5</t>
  </si>
  <si>
    <t>BLMQI.F20R5</t>
  </si>
  <si>
    <t>BLMQI.A21R5</t>
  </si>
  <si>
    <t>BLMQI.B21R5</t>
  </si>
  <si>
    <t>BLMQI.C21R5</t>
  </si>
  <si>
    <t>BLMQI.D21R5</t>
  </si>
  <si>
    <t>BLMQI.E21R5</t>
  </si>
  <si>
    <t>BLMQI.F21R5</t>
  </si>
  <si>
    <t>BLMQI.A22R5</t>
  </si>
  <si>
    <t>BLMQI.B22R5</t>
  </si>
  <si>
    <t>BLMQI.C22R5</t>
  </si>
  <si>
    <t>BLMQI.D22R5</t>
  </si>
  <si>
    <t>BLMQI.E22R5</t>
  </si>
  <si>
    <t>BLMQI.F22R5</t>
  </si>
  <si>
    <t>BLMQI.A23R5</t>
  </si>
  <si>
    <t>BLMQI.B23R5</t>
  </si>
  <si>
    <t>BLMQI.C23R5</t>
  </si>
  <si>
    <t>BLMQI.D23R5</t>
  </si>
  <si>
    <t>BLMQI.E23R5</t>
  </si>
  <si>
    <t>BLMQI.F23R5</t>
  </si>
  <si>
    <t>BLMQI.B24R5</t>
  </si>
  <si>
    <t>BLMQI.C24R5</t>
  </si>
  <si>
    <t>BLMQI.D24R5</t>
  </si>
  <si>
    <t>BLMQI.E24R5</t>
  </si>
  <si>
    <t>BLMQI.F24R5</t>
  </si>
  <si>
    <t>BLMQI.A25R5</t>
  </si>
  <si>
    <t>BLMQI.B25R5</t>
  </si>
  <si>
    <t>BLMQI.C25R5</t>
  </si>
  <si>
    <t>BLMQI.D25R5</t>
  </si>
  <si>
    <t>BLMQI.E25R5</t>
  </si>
  <si>
    <t>BLMQI.F25R5</t>
  </si>
  <si>
    <t>BLMQI.A26R5</t>
  </si>
  <si>
    <t>BLMQI.B26R5</t>
  </si>
  <si>
    <t>BLMQI.C26R5</t>
  </si>
  <si>
    <t>BLMQI.D26R5</t>
  </si>
  <si>
    <t>BLMQI.E26R5</t>
  </si>
  <si>
    <t>BLMQI.F26R5</t>
  </si>
  <si>
    <t>BLMQI.A27R5</t>
  </si>
  <si>
    <t>BLMQI.B27R5</t>
  </si>
  <si>
    <t>BLMQI.C27R5</t>
  </si>
  <si>
    <t>BLMQI.D27R5</t>
  </si>
  <si>
    <t>BLMQI.E27R5</t>
  </si>
  <si>
    <t>BLMQI.F27R5</t>
  </si>
  <si>
    <t>BLMQI.A28R5</t>
  </si>
  <si>
    <t>BLMQI.B28R5</t>
  </si>
  <si>
    <t>BLMQI.C28R5</t>
  </si>
  <si>
    <t>BLMQI.D28R5</t>
  </si>
  <si>
    <t>BLMQI.E28R5</t>
  </si>
  <si>
    <t>BLMQI.F28R5</t>
  </si>
  <si>
    <t>BLMQI.A29R5</t>
  </si>
  <si>
    <t>BLMQI.B29R5</t>
  </si>
  <si>
    <t>BLMQI.C29R5</t>
  </si>
  <si>
    <t>BLMQI.D29R5</t>
  </si>
  <si>
    <t>BLMQI.E29R5</t>
  </si>
  <si>
    <t>BLMQI.F29R5</t>
  </si>
  <si>
    <t>BLMQI.A30R5</t>
  </si>
  <si>
    <t>BLMQI.B30R5</t>
  </si>
  <si>
    <t>BLMQI.C30R5</t>
  </si>
  <si>
    <t>BLMQI.D30R5</t>
  </si>
  <si>
    <t>BLMQI.E30R5</t>
  </si>
  <si>
    <t>BLMQI.F30R5</t>
  </si>
  <si>
    <t>BLMQI.A31R5</t>
  </si>
  <si>
    <t>BLMQI.G11R5</t>
  </si>
  <si>
    <t>BLMQI.11R5.B1E21_MQ</t>
  </si>
  <si>
    <t>BLMQI.11R5.B1E22_MQ</t>
  </si>
  <si>
    <t>BLMEI.11R5.B1E31_MBB</t>
  </si>
  <si>
    <t>BLMEI.11R5.B1E32_MBB</t>
  </si>
  <si>
    <t>BLMEI.11R5.B1E33_MBB</t>
  </si>
  <si>
    <t>BLMEI.11R5.B1E34_MBB</t>
  </si>
  <si>
    <t>BLMQI.B31R5</t>
  </si>
  <si>
    <t>BLMQI.C31R5</t>
  </si>
  <si>
    <t>BLMQI.D31R5</t>
  </si>
  <si>
    <t>BLMQI.E31R5</t>
  </si>
  <si>
    <t>BLMQI.F31R5</t>
  </si>
  <si>
    <t>BLMQI.A32R5</t>
  </si>
  <si>
    <t>BLMQI.B32R5</t>
  </si>
  <si>
    <t>BLMQI.C32R5</t>
  </si>
  <si>
    <t>BLMQI.D32R5</t>
  </si>
  <si>
    <t>BLMQI.E32R5</t>
  </si>
  <si>
    <t>BLMQI.F32R5</t>
  </si>
  <si>
    <t>BLMQI.A33R5</t>
  </si>
  <si>
    <t>BLMQI.B33R5</t>
  </si>
  <si>
    <t>BLMQI.C33R5</t>
  </si>
  <si>
    <t>BLMQI.D33R5</t>
  </si>
  <si>
    <t>BLMQI.E33R5</t>
  </si>
  <si>
    <t>BLMQI.F33R5</t>
  </si>
  <si>
    <t>BLMQI.A34R5</t>
  </si>
  <si>
    <t>BLMQI.B34R5</t>
  </si>
  <si>
    <t>BLMQI.C34R5</t>
  </si>
  <si>
    <t>BLMQI.D34R5</t>
  </si>
  <si>
    <t>BLMQI.E34R5</t>
  </si>
  <si>
    <t>BLMQI.F34R5</t>
  </si>
  <si>
    <t>BLMQI.A34L6</t>
  </si>
  <si>
    <t>BLMQI.1R5.B2I3_MQXA</t>
  </si>
  <si>
    <t>BLMQI.1R5.B1E1_MQXA</t>
  </si>
  <si>
    <t>BLMQI.1R5.B2I2_MQXA</t>
  </si>
  <si>
    <t>BLMQI.1R5.B1E2_MQXA</t>
  </si>
  <si>
    <t>BLMQI.1R5.B2I1_MQXA</t>
  </si>
  <si>
    <t>BLMQI.1R5.B1E3_MQXA</t>
  </si>
  <si>
    <t>BLMQI.2R5.B1E3_MQXB</t>
  </si>
  <si>
    <t>BLMQI.3R5.B2I3_MQXA</t>
  </si>
  <si>
    <t>BLMQI.3R5.B2I2_MQXA</t>
  </si>
  <si>
    <t>BLMQI.3R5.B1E3_MQXA</t>
  </si>
  <si>
    <t>BLMQI.4R5.B2I3_MQY</t>
  </si>
  <si>
    <t>BLMQI.4R5.B1E1_MQY</t>
  </si>
  <si>
    <t>BLMQI.4R5.B2I2_MQY</t>
  </si>
  <si>
    <t>BLMQI.4R5.B1E2_MQY</t>
  </si>
  <si>
    <t>BLMQI.4R5.B2I1_MQY</t>
  </si>
  <si>
    <t>BLMQI.4R5.B1E3_MQY</t>
  </si>
  <si>
    <t>BLMQI.5R5.B2I3_MQML</t>
  </si>
  <si>
    <t>BLMQI.5R5.B1E1_MQML</t>
  </si>
  <si>
    <t>BLMQI.5R5.B2I2_MQML</t>
  </si>
  <si>
    <t>BLMQI.5R5.B1E2_MQML</t>
  </si>
  <si>
    <t>BLMQI.5R5.B2I1_MQML</t>
  </si>
  <si>
    <t>BLMQI.5R5.B1E3_MQML</t>
  </si>
  <si>
    <t>BLMQI.6R5.B2I3_MQML</t>
  </si>
  <si>
    <t>BLMQI.6R5.B1E1_MQML</t>
  </si>
  <si>
    <t>BLMQI.6R5.B2I2_MQML</t>
  </si>
  <si>
    <t>BLMQI.6R5.B1E2_MQML</t>
  </si>
  <si>
    <t>BLMQI.6R5.B2I1_MQML</t>
  </si>
  <si>
    <t>BLMQI.6R5.B1E3_MQML</t>
  </si>
  <si>
    <t>BLMQI.7R5.B2I3_MQM</t>
  </si>
  <si>
    <t>BLMQI.7R5.B1E1_MQM</t>
  </si>
  <si>
    <t>BLMQI.7R5.B2I2_MQM</t>
  </si>
  <si>
    <t>BLMQI.7R5.B1E2_MQM</t>
  </si>
  <si>
    <t>BLMQI.7R5.B2I1_MQM</t>
  </si>
  <si>
    <t>BLMQI.7R5.B1E3_MQM</t>
  </si>
  <si>
    <t>BLMQI.8R5.B2I3_MQML</t>
  </si>
  <si>
    <t>BLMQI.8R5.B1E1_MQML</t>
  </si>
  <si>
    <t>BLMQI.8R5.B2I2_MQML</t>
  </si>
  <si>
    <t>BLMQI.8R5.B1E2_MQML</t>
  </si>
  <si>
    <t>BLMQI.8R5.B2I1_MQML</t>
  </si>
  <si>
    <t>BLMQI.8R5.B1E3_MQML</t>
  </si>
  <si>
    <t>BLMQI.9R5.B2I3_MQM</t>
  </si>
  <si>
    <t>BLMQI.9R5.B1E1_MQM</t>
  </si>
  <si>
    <t>BLMQI.9R5.B2I2_MQM</t>
  </si>
  <si>
    <t>BLMQI.9R5.B1E2_MQM</t>
  </si>
  <si>
    <t>BLMQI.9R5.B2I1_MQM</t>
  </si>
  <si>
    <t>BLMQI.9R5.B1E3_MQM</t>
  </si>
  <si>
    <t>BLMQI.10R5.B2I3_MQML</t>
  </si>
  <si>
    <t>BLMQI.10R5.B1E1_MQML</t>
  </si>
  <si>
    <t>BLMQI.10R5.B2I2_MQML</t>
  </si>
  <si>
    <t>BLMQI.10R5.B1E2_MQML</t>
  </si>
  <si>
    <t>BLMQI.10R5.B2I1_MQML</t>
  </si>
  <si>
    <t>BLMQI.10R5.B1E3_MQML</t>
  </si>
  <si>
    <t>BLMQI.11R5.B2I3_MQ</t>
  </si>
  <si>
    <t>BLMQI.11R5.B1E1_MQ</t>
  </si>
  <si>
    <t>BLMQI.11R5.B2I2_MQ</t>
  </si>
  <si>
    <t>BLMQI.11R5.B2I1_MQ</t>
  </si>
  <si>
    <t>BLMQI.11R5.B1E3_MQ</t>
  </si>
  <si>
    <t>BLMQI.12R5.B2I3_MQ</t>
  </si>
  <si>
    <t>BLMQI.12R5.B1E1_MQ</t>
  </si>
  <si>
    <t>BLMQI.12R5.B2I2_MQ</t>
  </si>
  <si>
    <t>BLMQI.12R5.B1E2_MQ</t>
  </si>
  <si>
    <t>BLMQI.12R5.B2I1_MQ</t>
  </si>
  <si>
    <t>BLMQI.12R5.B1E3_MQ</t>
  </si>
  <si>
    <t>BLMQI.13R5.B2I3_MQ</t>
  </si>
  <si>
    <t>BLMQI.13R5.B1E1_MQ</t>
  </si>
  <si>
    <t>BLMQI.13R5.B2I2_MQ</t>
  </si>
  <si>
    <t>BLMQI.13R5.B1E2_MQ</t>
  </si>
  <si>
    <t>BLMQI.13R5.B2I1_MQ</t>
  </si>
  <si>
    <t>BLMQI.13R5.B1E3_MQ</t>
  </si>
  <si>
    <t>BLMQI.14R5.B2I3_MQ</t>
  </si>
  <si>
    <t>BLMQI.14R5.B1E1_MQ</t>
  </si>
  <si>
    <t>BLMQI.14R5.B2I2_MQ</t>
  </si>
  <si>
    <t>BLMQI.14R5.B1E2_MQ</t>
  </si>
  <si>
    <t>BLMQI.14R5.B2I1_MQ</t>
  </si>
  <si>
    <t>BLMQI.14R5.B1E3_MQ</t>
  </si>
  <si>
    <t>BLMQI.15R5.B2I3_MQ</t>
  </si>
  <si>
    <t>BLMQI.15R5.B1E1_MQ</t>
  </si>
  <si>
    <t>BLMQI.15R5.B2I2_MQ</t>
  </si>
  <si>
    <t>BLMQI.15R5.B1E2_MQ</t>
  </si>
  <si>
    <t>BLMQI.15R5.B2I1_MQ</t>
  </si>
  <si>
    <t>BLMQI.15R5.B1E3_MQ</t>
  </si>
  <si>
    <t>BLMQI.16R5.B2I3_MQ</t>
  </si>
  <si>
    <t>BLMQI.16R5.B1E1_MQ</t>
  </si>
  <si>
    <t>BLMQI.16R5.B2I2_MQ</t>
  </si>
  <si>
    <t>BLMQI.16R5.B1E2_MQ</t>
  </si>
  <si>
    <t>BLMQI.16R5.B2I1_MQ</t>
  </si>
  <si>
    <t>BLMQI.16R5.B1E3_MQ</t>
  </si>
  <si>
    <t>BLMQI.17R5.B2I3_MQ</t>
  </si>
  <si>
    <t>BLMQI.17R5.B1E1_MQ</t>
  </si>
  <si>
    <t>BLMQI.17R5.B2I2_MQ</t>
  </si>
  <si>
    <t>BLMQI.17R5.B1E2_MQ</t>
  </si>
  <si>
    <t>BLMQI.17R5.B2I1_MQ</t>
  </si>
  <si>
    <t>BLMQI.17R5.B1E3_MQ</t>
  </si>
  <si>
    <t>BLMQI.18R5.B2I3_MQ</t>
  </si>
  <si>
    <t>BLMQI.18R5.B1E1_MQ</t>
  </si>
  <si>
    <t>BLMQI.18R5.B2I2_MQ</t>
  </si>
  <si>
    <t>BLMQI.18R5.B1E2_MQ</t>
  </si>
  <si>
    <t>BLMQI.18R5.B2I1_MQ</t>
  </si>
  <si>
    <t>BLMQI.18R5.B1E3_MQ</t>
  </si>
  <si>
    <t>BLMQI.19R5.B2I3_MQ</t>
  </si>
  <si>
    <t>BLMQI.19R5.B1E1_MQ</t>
  </si>
  <si>
    <t>BLMQI.19R5.B2I2_MQ</t>
  </si>
  <si>
    <t>BLMQI.19R5.B1E2_MQ</t>
  </si>
  <si>
    <t>BLMQI.19R5.B2I1_MQ</t>
  </si>
  <si>
    <t>BLMQI.19R5.B1E3_MQ</t>
  </si>
  <si>
    <t>BLMQI.20R5.B2I3_MQ</t>
  </si>
  <si>
    <t>BLMQI.20R5.B1E1_MQ</t>
  </si>
  <si>
    <t>BLMQI.20R5.B2I2_MQ</t>
  </si>
  <si>
    <t>BLMQI.20R5.B1E2_MQ</t>
  </si>
  <si>
    <t>BLMQI.20R5.B2I1_MQ</t>
  </si>
  <si>
    <t>BLMQI.20R5.B1E3_MQ</t>
  </si>
  <si>
    <t>BLMQI.21R5.B2I3_MQ</t>
  </si>
  <si>
    <t>BLMQI.21R5.B1E1_MQ</t>
  </si>
  <si>
    <t>BLMQI.21R5.B2I2_MQ</t>
  </si>
  <si>
    <t>BLMQI.21R5.B1E2_MQ</t>
  </si>
  <si>
    <t>BLMQI.21R5.B2I1_MQ</t>
  </si>
  <si>
    <t>BLMQI.21R5.B1E3_MQ</t>
  </si>
  <si>
    <t>BLMQI.22R5.B2I3_MQ</t>
  </si>
  <si>
    <t>BLMQI.22R5.B1E1_MQ</t>
  </si>
  <si>
    <t>BLMQI.22R5.B2I2_MQ</t>
  </si>
  <si>
    <t>BLMQI.22R5.B1E2_MQ</t>
  </si>
  <si>
    <t>BLMQI.22R5.B2I1_MQ</t>
  </si>
  <si>
    <t>BLMQI.22R5.B1E3_MQ</t>
  </si>
  <si>
    <t>BLMQI.23R5.B2I3_MQ</t>
  </si>
  <si>
    <t>BLMQI.23R5.B1E1_MQ</t>
  </si>
  <si>
    <t>BLMQI.23R5.B2I2_MQ</t>
  </si>
  <si>
    <t>BLMQI.23R5.B1E2_MQ</t>
  </si>
  <si>
    <t>BLMQI.23R5.B2I1_MQ</t>
  </si>
  <si>
    <t>BLMQI.23R5.B1E3_MQ</t>
  </si>
  <si>
    <t>BLMQI.24R5.B2I3_MQ</t>
  </si>
  <si>
    <t>BLMQI.24R5.B1E1_MQ</t>
  </si>
  <si>
    <t>BLMQI.24R5.B2I2_MQ</t>
  </si>
  <si>
    <t>BLMQI.24R5.B1E2_MQ</t>
  </si>
  <si>
    <t>BLMQI.24R5.B2I1_MQ</t>
  </si>
  <si>
    <t>BLMQI.24R5.B1E3_MQ</t>
  </si>
  <si>
    <t>BLMQI.25R5.B2I3_MQ</t>
  </si>
  <si>
    <t>BLMQI.25R5.B1E1_MQ</t>
  </si>
  <si>
    <t>BLMQI.25R5.B2I2_MQ</t>
  </si>
  <si>
    <t>BLMQI.25R5.B1E2_MQ</t>
  </si>
  <si>
    <t>BLMQI.25R5.B2I1_MQ</t>
  </si>
  <si>
    <t>BLMQI.25R5.B1E3_MQ</t>
  </si>
  <si>
    <t>BLMQI.26R5.B2I3_MQ</t>
  </si>
  <si>
    <t>BLMQI.26R5.B1E1_MQ</t>
  </si>
  <si>
    <t>BLMQI.26R5.B2I2_MQ</t>
  </si>
  <si>
    <t>BLMQI.26R5.B1E2_MQ</t>
  </si>
  <si>
    <t>BLMQI.26R5.B2I1_MQ</t>
  </si>
  <si>
    <t>BLMQI.26R5.B1E3_MQ</t>
  </si>
  <si>
    <t>BLMQI.27R5.B2I3_MQ</t>
  </si>
  <si>
    <t>BLMQI.27R5.B1E1_MQ</t>
  </si>
  <si>
    <t>BLMQI.27R5.B2I2_MQ</t>
  </si>
  <si>
    <t>BLMQI.27R5.B1E2_MQ</t>
  </si>
  <si>
    <t>BLMQI.27R5.B2I1_MQ</t>
  </si>
  <si>
    <t>BLMQI.27R5.B1E3_MQ</t>
  </si>
  <si>
    <t>BLMQI.28R5.B2I3_MQ</t>
  </si>
  <si>
    <t>BLMQI.28R5.B1E1_MQ</t>
  </si>
  <si>
    <t>BLMQI.28R5.B2I2_MQ</t>
  </si>
  <si>
    <t>BLMQI.28R5.B1E2_MQ</t>
  </si>
  <si>
    <t>BLMQI.28R5.B2I1_MQ</t>
  </si>
  <si>
    <t>BLMQI.28R5.B1E3_MQ</t>
  </si>
  <si>
    <t>BLMQI.29R5.B2I3_MQ</t>
  </si>
  <si>
    <t>BLMQI.29R5.B1E1_MQ</t>
  </si>
  <si>
    <t>BLMQI.29R5.B2I2_MQ</t>
  </si>
  <si>
    <t>BLMQI.29R5.B1E2_MQ</t>
  </si>
  <si>
    <t>BLMQI.29R5.B2I1_MQ</t>
  </si>
  <si>
    <t>BLMQI.29R5.B1E3_MQ</t>
  </si>
  <si>
    <t>BLMQI.30R5.B2I3_MQ</t>
  </si>
  <si>
    <t>BLMQI.30R5.B1E1_MQ</t>
  </si>
  <si>
    <t>BLMQI.30R5.B2I2_MQ</t>
  </si>
  <si>
    <t>BLMQI.30R5.B1E2_MQ</t>
  </si>
  <si>
    <t>BLMQI.30R5.B2I1_MQ</t>
  </si>
  <si>
    <t>BLMQI.30R5.B1E3_MQ</t>
  </si>
  <si>
    <t>BLMQI.31R5.B2I3_MQ</t>
  </si>
  <si>
    <t>BLMQI.31R5.B1E1_MQ</t>
  </si>
  <si>
    <t>BLMQI.31R5.B2I2_MQ</t>
  </si>
  <si>
    <t>BLMQI.31R5.B1E2_MQ</t>
  </si>
  <si>
    <t>BLMQI.31R5.B2I1_MQ</t>
  </si>
  <si>
    <t>BLMQI.31R5.B1E3_MQ</t>
  </si>
  <si>
    <t>BLMQI.32R5.B2I3_MQ</t>
  </si>
  <si>
    <t>BLMQI.32R5.B1E1_MQ</t>
  </si>
  <si>
    <t>BLMQI.32R5.B2I2_MQ</t>
  </si>
  <si>
    <t>BLMQI.32R5.B1E2_MQ</t>
  </si>
  <si>
    <t>BLMQI.32R5.B2I1_MQ</t>
  </si>
  <si>
    <t>BLMQI.32R5.B1E3_MQ</t>
  </si>
  <si>
    <t>BLMQI.33R5.B2I3_MQ</t>
  </si>
  <si>
    <t>BLMQI.33R5.B1E1_MQ</t>
  </si>
  <si>
    <t>BLMQI.33R5.B2I2_MQ</t>
  </si>
  <si>
    <t>BLMQI.33R5.B1E2_MQ</t>
  </si>
  <si>
    <t>BLMQI.33R5.B2I1_MQ</t>
  </si>
  <si>
    <t>BLMQI.33R5.B1E3_MQ</t>
  </si>
  <si>
    <t>BLMQI.34R5.B2I3_MQ</t>
  </si>
  <si>
    <t>BLMQI.34R5.B1E1_MQ</t>
  </si>
  <si>
    <t>BLMQI.34R5.B2I2_MQ</t>
  </si>
  <si>
    <t>BLMQI.34R5.B1E2_MQ</t>
  </si>
  <si>
    <t>BLMQI.34R5.B2I1_MQ</t>
  </si>
  <si>
    <t>BLMQI.34R5.B1E3_MQ</t>
  </si>
  <si>
    <t>BLMEI.1R5.B1X1_BPMSW</t>
  </si>
  <si>
    <t>BLMES.A1R5</t>
  </si>
  <si>
    <t>BLMES.A4R5</t>
  </si>
  <si>
    <t>BLMES.D4R5</t>
  </si>
  <si>
    <t>BLMEI.A1L5</t>
  </si>
  <si>
    <t>BLMEI.A4L5</t>
  </si>
  <si>
    <t>BLMEI.B4L5</t>
  </si>
  <si>
    <t>BLMEI.C4L5</t>
  </si>
  <si>
    <t>BLMEI.D4L5</t>
  </si>
  <si>
    <t>BLMEI.A5L5</t>
  </si>
  <si>
    <t>BLMQI.A1L5</t>
  </si>
  <si>
    <t>BLMQI.B1L5</t>
  </si>
  <si>
    <t>BLMQI.C1L5</t>
  </si>
  <si>
    <t>BLMQI.D1L5</t>
  </si>
  <si>
    <t>BLMQI.E1L5</t>
  </si>
  <si>
    <t>BLMQI.B2L5</t>
  </si>
  <si>
    <t>BLMQI.C2L5</t>
  </si>
  <si>
    <t>BLMQI.D2L5</t>
  </si>
  <si>
    <t>BLMQI.E2L5</t>
  </si>
  <si>
    <t>BLMQI.F2L5</t>
  </si>
  <si>
    <t>BLMQI.A3L5</t>
  </si>
  <si>
    <t>BLMQI.B3L5</t>
  </si>
  <si>
    <t>BLMQI.C3L5</t>
  </si>
  <si>
    <t>BLMQI.D3L5</t>
  </si>
  <si>
    <t>BLMQI.B4L5</t>
  </si>
  <si>
    <t>BLMQI.C4L5</t>
  </si>
  <si>
    <t>BLMQI.D4L5</t>
  </si>
  <si>
    <t>BLMQI.E4L5</t>
  </si>
  <si>
    <t>BLMQI.F4L5</t>
  </si>
  <si>
    <t>BLMQI.A5L5</t>
  </si>
  <si>
    <t>BLMQI.B5L5</t>
  </si>
  <si>
    <t>BLMQI.D5L5</t>
  </si>
  <si>
    <t>BLMQI.E5L5</t>
  </si>
  <si>
    <t>BLMQI.F5L5</t>
  </si>
  <si>
    <t>BLMQI.A6L5</t>
  </si>
  <si>
    <t>BLMQI.B6L5</t>
  </si>
  <si>
    <t>BLMQI.C6L5</t>
  </si>
  <si>
    <t>BLMQI.D6L5</t>
  </si>
  <si>
    <t>BLMQI.E3L5</t>
  </si>
  <si>
    <t>MBRC.4L5</t>
  </si>
  <si>
    <t>MBRC.4R5</t>
  </si>
  <si>
    <t>1-2</t>
  </si>
  <si>
    <t>BLMQI.A2R5</t>
  </si>
  <si>
    <t>BLMQI.E3R5</t>
  </si>
  <si>
    <t>BLMES.B4R5</t>
  </si>
  <si>
    <t>BLMES.C4R5</t>
  </si>
  <si>
    <t>BLMEI.A13R5</t>
  </si>
  <si>
    <t>BLMEI.B13R5</t>
  </si>
  <si>
    <t>BLMQI.E6L5</t>
  </si>
  <si>
    <t>BLMQI.F6L5</t>
  </si>
  <si>
    <t>BLMQI.A7L5</t>
  </si>
  <si>
    <t>BLMQI.B7L5</t>
  </si>
  <si>
    <t>BLMQI.C7L5</t>
  </si>
  <si>
    <t>BLMQI.D7L5</t>
  </si>
  <si>
    <t>BLMQI.E7L5</t>
  </si>
  <si>
    <t>BLMQI.F7L5</t>
  </si>
  <si>
    <t>BLMQI.A8L5</t>
  </si>
  <si>
    <t>BLMQI.B8L5</t>
  </si>
  <si>
    <t>BLMQI.C8L5</t>
  </si>
  <si>
    <t>BLMQI.D8L5</t>
  </si>
  <si>
    <t>BLMQI.E8L5</t>
  </si>
  <si>
    <t>BLMQI.F8L5</t>
  </si>
  <si>
    <t>BLMQI.A9L5</t>
  </si>
  <si>
    <t>BLMQI.B9L5</t>
  </si>
  <si>
    <t>BLMQI.C9L5</t>
  </si>
  <si>
    <t>BLMQI.D9L5</t>
  </si>
  <si>
    <t>BLMQI.E9L5</t>
  </si>
  <si>
    <t>BLMQI.F9L5</t>
  </si>
  <si>
    <t>BLMQI.A10L5</t>
  </si>
  <si>
    <t>BLMQI.B10L5</t>
  </si>
  <si>
    <t>BLMQI.C10L5</t>
  </si>
  <si>
    <t>BLMQI.D10L5</t>
  </si>
  <si>
    <t>BLMQI.E10L5</t>
  </si>
  <si>
    <t>BLMQI.A11L5</t>
  </si>
  <si>
    <t>BLMQI.B11L5</t>
  </si>
  <si>
    <t>BLMQI.C11L5</t>
  </si>
  <si>
    <t>BLMQI.E11L5</t>
  </si>
  <si>
    <t>BLMQI.F11L5</t>
  </si>
  <si>
    <t>BLMQI.A12L5</t>
  </si>
  <si>
    <t>BLMQI.B12L5</t>
  </si>
  <si>
    <t>BLMQI.C12L5</t>
  </si>
  <si>
    <t>BLMQI.D12L5</t>
  </si>
  <si>
    <t>BLMQI.E12L5</t>
  </si>
  <si>
    <t>BLMQI.F12L5</t>
  </si>
  <si>
    <t>BLMQI.A13L5</t>
  </si>
  <si>
    <t>BLMQI.B13L5</t>
  </si>
  <si>
    <t>BLMQI.C13L5</t>
  </si>
  <si>
    <t>BLMQI.D13L5</t>
  </si>
  <si>
    <t>BLMQI.E13L5</t>
  </si>
  <si>
    <t>BLMQI.F13L5</t>
  </si>
  <si>
    <t>BLMQI.A14L5</t>
  </si>
  <si>
    <t>BLMQI.B14L5</t>
  </si>
  <si>
    <t>BLMQI.C14L5</t>
  </si>
  <si>
    <t>BLMQI.D14L5</t>
  </si>
  <si>
    <t>BLMQI.E14L5</t>
  </si>
  <si>
    <t>BLMQI.F14L5</t>
  </si>
  <si>
    <t>BLMQI.A15L5</t>
  </si>
  <si>
    <t>BLMQI.B15L5</t>
  </si>
  <si>
    <t>BLMQI.C15L5</t>
  </si>
  <si>
    <t>BLMQI.D15L5</t>
  </si>
  <si>
    <t>BLMQI.E15L5</t>
  </si>
  <si>
    <t>BLMQI.F15L5</t>
  </si>
  <si>
    <t>BLMQI.A16L5</t>
  </si>
  <si>
    <t>BLMQI.B16L5</t>
  </si>
  <si>
    <t>BLMQI.C16L5</t>
  </si>
  <si>
    <t>BLMQI.D16L5</t>
  </si>
  <si>
    <t>BLMQI.E16L5</t>
  </si>
  <si>
    <t>BLMQI.F16L5</t>
  </si>
  <si>
    <t>BLMQI.A17L5</t>
  </si>
  <si>
    <t>BLMQI.B17L5</t>
  </si>
  <si>
    <t>BLMQI.C17L5</t>
  </si>
  <si>
    <t>BLMQI.D17L5</t>
  </si>
  <si>
    <t>BLMQI.E17L5</t>
  </si>
  <si>
    <t>BLMQI.F17L5</t>
  </si>
  <si>
    <t>BLMQI.A18L5</t>
  </si>
  <si>
    <t>BLMQI.B18L5</t>
  </si>
  <si>
    <t>BLMQI.C18L5</t>
  </si>
  <si>
    <t>BLMQI.D18L5</t>
  </si>
  <si>
    <t>BLMQI.E18L5</t>
  </si>
  <si>
    <t>BLMQI.F18L5</t>
  </si>
  <si>
    <t>BLMQI.A19L5</t>
  </si>
  <si>
    <t>BLMQI.B19L5</t>
  </si>
  <si>
    <t>BLMQI.C19L5</t>
  </si>
  <si>
    <t>BLMQI.D19L5</t>
  </si>
  <si>
    <t>BLMQI.E19L5</t>
  </si>
  <si>
    <t>BLMQI.F19L5</t>
  </si>
  <si>
    <t>BLMQI.A20L5</t>
  </si>
  <si>
    <t>BLMQI.B20L5</t>
  </si>
  <si>
    <t>BLMQI.C20L5</t>
  </si>
  <si>
    <t>BLMQI.D20L5</t>
  </si>
  <si>
    <t>BLMQI.E20L5</t>
  </si>
  <si>
    <t>BLMQI.F20L5</t>
  </si>
  <si>
    <t>BLMQI.A21L5</t>
  </si>
  <si>
    <t>BLMQI.B21L5</t>
  </si>
  <si>
    <t>BLMQI.C21L5</t>
  </si>
  <si>
    <t>BLMQI.D21L5</t>
  </si>
  <si>
    <t>BLMQI.E21L5</t>
  </si>
  <si>
    <t>BLMQI.F21L5</t>
  </si>
  <si>
    <t>BLMQI.A22L5</t>
  </si>
  <si>
    <t>BLMQI.B22L5</t>
  </si>
  <si>
    <t>BLMQI.C22L5</t>
  </si>
  <si>
    <t>BLMQI.D22L5</t>
  </si>
  <si>
    <t>BLMQI.E22L5</t>
  </si>
  <si>
    <t>BLMQI.F22L5</t>
  </si>
  <si>
    <t>BLMQI.A23L5</t>
  </si>
  <si>
    <t>BLMQI.B23L5</t>
  </si>
  <si>
    <t>BLMQI.C23L5</t>
  </si>
  <si>
    <t>BLMQI.D23L5</t>
  </si>
  <si>
    <t>BLMQI.E23L5</t>
  </si>
  <si>
    <t>BLMQI.F23L5</t>
  </si>
  <si>
    <t>BLMQI.B24L5</t>
  </si>
  <si>
    <t>BLMQI.C24L5</t>
  </si>
  <si>
    <t>BLMQI.D24L5</t>
  </si>
  <si>
    <t>BLMQI.E24L5</t>
  </si>
  <si>
    <t>BLMQI.F24L5</t>
  </si>
  <si>
    <t>BLMQI.A25L5</t>
  </si>
  <si>
    <t>BLMQI.B25L5</t>
  </si>
  <si>
    <t>2-1</t>
  </si>
  <si>
    <t>3-1</t>
  </si>
  <si>
    <t>BLMQI.G2L5</t>
  </si>
  <si>
    <t>BLMQI.H2L5</t>
  </si>
  <si>
    <t>4-1</t>
  </si>
  <si>
    <t>BLMQI.G2R5</t>
  </si>
  <si>
    <t>BLMQI.H2R5</t>
  </si>
  <si>
    <t>BPMSW.1L5.B1</t>
  </si>
  <si>
    <t>Modifié</t>
  </si>
  <si>
    <t>Con.</t>
  </si>
  <si>
    <t>Chas.</t>
  </si>
  <si>
    <t>BLMQI.C25L5</t>
  </si>
  <si>
    <t>BLMQI.D25L5</t>
  </si>
  <si>
    <t>BLMQI.E25L5</t>
  </si>
  <si>
    <t>BLMQI.F25L5</t>
  </si>
  <si>
    <t>BLMQI.A26L5</t>
  </si>
  <si>
    <t>BLMQI.B26L5</t>
  </si>
  <si>
    <t>BLMQI.C26L5</t>
  </si>
  <si>
    <t>BJBHT.A8L5</t>
  </si>
  <si>
    <t>MBA.8R5</t>
  </si>
  <si>
    <t>BJBAP.A8L5_1</t>
  </si>
  <si>
    <t>BJBAP.A8L5_2</t>
  </si>
  <si>
    <t>BJBAP.A8L5_3</t>
  </si>
  <si>
    <t>BJBAP.A8L5_4</t>
  </si>
  <si>
    <t>Pos</t>
  </si>
  <si>
    <t>Cr_CFC_Out</t>
  </si>
  <si>
    <t>UA=Ra_Pa_In</t>
  </si>
  <si>
    <t>SR=Ra_Pa_Sl_Out</t>
  </si>
  <si>
    <t>SR=Ra_VME_Sl_DAB_In</t>
  </si>
  <si>
    <t>1_1_A1</t>
  </si>
  <si>
    <t>1_1_A2</t>
  </si>
  <si>
    <t>1_2_A1</t>
  </si>
  <si>
    <t>1_2_A2</t>
  </si>
  <si>
    <t>1_3_A1</t>
  </si>
  <si>
    <t>1_3_A2</t>
  </si>
  <si>
    <t>1_4_A1</t>
  </si>
  <si>
    <t>1_4_A2</t>
  </si>
  <si>
    <t>1_5_A1</t>
  </si>
  <si>
    <t>1_5_A2</t>
  </si>
  <si>
    <t>1_6_A1</t>
  </si>
  <si>
    <t>1_6_A2</t>
  </si>
  <si>
    <t>1_7_A1</t>
  </si>
  <si>
    <t>1_7_A2</t>
  </si>
  <si>
    <t>RR53=BY02_A_1</t>
  </si>
  <si>
    <t>RR53=BY02_A_2</t>
  </si>
  <si>
    <t>RR53=BY02_A_3</t>
  </si>
  <si>
    <t>RR53=BY02_A_4</t>
  </si>
  <si>
    <t>RR53=BY02_A_5</t>
  </si>
  <si>
    <t>RR53=BY02_A_6</t>
  </si>
  <si>
    <t>RR53=BY02_A_7</t>
  </si>
  <si>
    <t>RR53=BY02_A_8</t>
  </si>
  <si>
    <t>RR53=BY02_A_9</t>
  </si>
  <si>
    <t>RR53=BY02_A_10</t>
  </si>
  <si>
    <t>RR53=BY02_A_11</t>
  </si>
  <si>
    <t>RR53=BY02_A_12</t>
  </si>
  <si>
    <t>RR53=BY02_A_13</t>
  </si>
  <si>
    <t>RR53=BY02_A_14</t>
  </si>
  <si>
    <t>SR5=BY05_C_1_1</t>
  </si>
  <si>
    <t>SR5=BY05_C_1_2</t>
  </si>
  <si>
    <t>SR5=BY05_C_1_3</t>
  </si>
  <si>
    <t>SR5=BY05_C_1_4</t>
  </si>
  <si>
    <t>SR5=BY05_C_1_5</t>
  </si>
  <si>
    <t>SR5=BY05_C_1_6</t>
  </si>
  <si>
    <t>SR5=BY05_C_1_7</t>
  </si>
  <si>
    <t>SR5=BY05_C_1_8</t>
  </si>
  <si>
    <t>SR5=BY05_C_1_9</t>
  </si>
  <si>
    <t>SR5=BY05_C_1_10</t>
  </si>
  <si>
    <t>SR5=BY05_C_1_11</t>
  </si>
  <si>
    <t>SR5=BY05_C_1_12</t>
  </si>
  <si>
    <t>SR5=BY05_C_2_1</t>
  </si>
  <si>
    <t>SR5=BY05_C_2_2</t>
  </si>
  <si>
    <t>SR5=BY02_2_4_1_1</t>
  </si>
  <si>
    <t>SR5=BY02_2_4_1_2</t>
  </si>
  <si>
    <t>SR5=BY02_2_4_1_3</t>
  </si>
  <si>
    <t>SR5=BY02_2_4_1_4</t>
  </si>
  <si>
    <t>SR5=BY02_2_5_2_1</t>
  </si>
  <si>
    <t>SR5=BY02_2_5_2_2</t>
  </si>
  <si>
    <t>SR5=BY02_2_5_2_3</t>
  </si>
  <si>
    <t>SR5=BY02_2_5_2_4</t>
  </si>
  <si>
    <t>SR5=BY02_2_6_3_1</t>
  </si>
  <si>
    <t>SR5=BY02_2_6_3_2</t>
  </si>
  <si>
    <t>SR5=BY02_2_6_3_3</t>
  </si>
  <si>
    <t>SR5=BY02_2_6_3_4</t>
  </si>
  <si>
    <t>SR5=BY02_1_4_1_1</t>
  </si>
  <si>
    <t>SR5=BY02_1_4_1_2</t>
  </si>
  <si>
    <t>1_8_A1</t>
  </si>
  <si>
    <t>1_8_A2</t>
  </si>
  <si>
    <t>1_9_A1</t>
  </si>
  <si>
    <t>1_9_A2</t>
  </si>
  <si>
    <t>1_10_A1</t>
  </si>
  <si>
    <t>1_10_A2</t>
  </si>
  <si>
    <t>2_1_A1</t>
  </si>
  <si>
    <t>2_1_A2</t>
  </si>
  <si>
    <t>2_2_A1</t>
  </si>
  <si>
    <t>2_2_A2</t>
  </si>
  <si>
    <t>2_3_A1</t>
  </si>
  <si>
    <t>2_3_A2</t>
  </si>
  <si>
    <t>2_4_A1</t>
  </si>
  <si>
    <t>2_4_A2</t>
  </si>
  <si>
    <t>RR53=BY02_A_15</t>
  </si>
  <si>
    <t>RR53=BY02_A_16</t>
  </si>
  <si>
    <t>RR53=BY02_A_17</t>
  </si>
  <si>
    <t>RR53=BY02_A_18</t>
  </si>
  <si>
    <t>RR53=BY02_A_19</t>
  </si>
  <si>
    <t>RR53=BY02_A_20</t>
  </si>
  <si>
    <t>RR53=BY02_A_21</t>
  </si>
  <si>
    <t>RR53=BY02_A_22</t>
  </si>
  <si>
    <t>RR53=BY02_A_23</t>
  </si>
  <si>
    <t>RR53=BY02_A_24</t>
  </si>
  <si>
    <t>RR53=BY02_B_1</t>
  </si>
  <si>
    <t>RR53=BY02_B_2</t>
  </si>
  <si>
    <t>RR53=BY02_B_3</t>
  </si>
  <si>
    <t>RR53=BY02_B_4</t>
  </si>
  <si>
    <t>SR5=BY05_C_2_3</t>
  </si>
  <si>
    <t>SR5=BY05_C_2_4</t>
  </si>
  <si>
    <t>SR5=BY05_C_2_5</t>
  </si>
  <si>
    <t>SR5=BY05_C_2_6</t>
  </si>
  <si>
    <t>SR5=BY05_C_2_7</t>
  </si>
  <si>
    <t>SR5=BY05_C_2_8</t>
  </si>
  <si>
    <t>SR5=BY05_C_2_9</t>
  </si>
  <si>
    <t>SR5=BY05_C_2_10</t>
  </si>
  <si>
    <t>SR5=BY05_C_2_11</t>
  </si>
  <si>
    <t>SR5=BY05_C_2_12</t>
  </si>
  <si>
    <t>SR5=BY05_C_3_1</t>
  </si>
  <si>
    <t>SR5=BY05_C_3_2</t>
  </si>
  <si>
    <t>SR5=BY05_C_3_3</t>
  </si>
  <si>
    <t>SR5=BY05_C_3_4</t>
  </si>
  <si>
    <t>SR5=BY02_2_7_4_1</t>
  </si>
  <si>
    <t>SR5=BY02_2_7_4_2</t>
  </si>
  <si>
    <t>SR5=BY02_1_4_1_3</t>
  </si>
  <si>
    <t>SR5=BY02_1_4_1_4</t>
  </si>
  <si>
    <t>SR5=BY02_2_7_4_3</t>
  </si>
  <si>
    <t>SR5=BY02_2_7_4_4</t>
  </si>
  <si>
    <t>SR5=BY02_1_5_2_1</t>
  </si>
  <si>
    <t>SR5=BY02_1_5_2_2</t>
  </si>
  <si>
    <t>SR5=BY02_1_5_2_3</t>
  </si>
  <si>
    <t>SR5=BY02_1_5_2_4</t>
  </si>
  <si>
    <t>SR5=BY02_2_8_5_1</t>
  </si>
  <si>
    <t>SR5=BY02_2_8_5_2</t>
  </si>
  <si>
    <t>SR5=BY02_1_6_3_1</t>
  </si>
  <si>
    <t>2_5_A1</t>
  </si>
  <si>
    <t>2_5_A2</t>
  </si>
  <si>
    <t>2_6_A1</t>
  </si>
  <si>
    <t>2_6_A2</t>
  </si>
  <si>
    <t>2_7_A1</t>
  </si>
  <si>
    <t>2_7_A2</t>
  </si>
  <si>
    <t>2_8_A1</t>
  </si>
  <si>
    <t>2_8_A2</t>
  </si>
  <si>
    <t>2_9_A1</t>
  </si>
  <si>
    <t>2_9_A2</t>
  </si>
  <si>
    <t>CFC_A1</t>
  </si>
  <si>
    <t>CFC_A2</t>
  </si>
  <si>
    <t>RR53=BY02_B_5</t>
  </si>
  <si>
    <t>RR53=BY02_B_6</t>
  </si>
  <si>
    <t>RR53=BY02_B_7</t>
  </si>
  <si>
    <t>RR53=BY02_B_8</t>
  </si>
  <si>
    <t>RR53=BY02_B_9</t>
  </si>
  <si>
    <t>RR53=BY02_B_10</t>
  </si>
  <si>
    <t>RR53=BY02_B_11</t>
  </si>
  <si>
    <t>RR53=BY02_B_12</t>
  </si>
  <si>
    <t>RR53=BY02_B_13</t>
  </si>
  <si>
    <t>RR53=BY02_B_14</t>
  </si>
  <si>
    <t>BYPLM.A12L5_7</t>
  </si>
  <si>
    <t>BYPLM.A12L5_8</t>
  </si>
  <si>
    <t>BYPLM.A13L5_7</t>
  </si>
  <si>
    <t>BYPLM.A13L5_8</t>
  </si>
  <si>
    <t>SR5=BY05_C_3_5</t>
  </si>
  <si>
    <t>SR5=BY05_C_3_6</t>
  </si>
  <si>
    <t>SR5=BY05_C_3_7</t>
  </si>
  <si>
    <t>SR5=BY05_C_3_8</t>
  </si>
  <si>
    <t>SR5=BY05_C_3_9</t>
  </si>
  <si>
    <t>SR5=BY05_C_3_10</t>
  </si>
  <si>
    <t>SR5=BY05_C_3_11</t>
  </si>
  <si>
    <t>SR5=BY05_C_3_12</t>
  </si>
  <si>
    <t>SR5=BY05_C_4_1</t>
  </si>
  <si>
    <t>SR5=BY05_C_4_2</t>
  </si>
  <si>
    <t>SR5=BY05_F_1_7</t>
  </si>
  <si>
    <t>SR5=BY05_F_1_8</t>
  </si>
  <si>
    <t>SR5=BY05_F_2_7</t>
  </si>
  <si>
    <t>SR5=BY05_F_2_8</t>
  </si>
  <si>
    <t>SR5=BY02_1_6_3_3</t>
  </si>
  <si>
    <t>SR5=BY02_1_6_3_4</t>
  </si>
  <si>
    <t>SR5=BY02_2_8_5_3</t>
  </si>
  <si>
    <t>SR5=BY02_2_8_5_4</t>
  </si>
  <si>
    <t>SR5=BY02_1_7_4_1</t>
  </si>
  <si>
    <t>SR5=BY02_1_7_4_2</t>
  </si>
  <si>
    <t>SR5=BY02_2_9_6_1</t>
  </si>
  <si>
    <t>SR5=BY02_2_9_6_2</t>
  </si>
  <si>
    <t>SR5=BY02_1_7_4_3</t>
  </si>
  <si>
    <t>SR5=BY02_1_7_4_4</t>
  </si>
  <si>
    <t>SR5=BY02_1_8_5_1</t>
  </si>
  <si>
    <t>SR5=BY02_1_8_5_2</t>
  </si>
  <si>
    <t>SR5=BY02_1_8_5_3</t>
  </si>
  <si>
    <t>SR5=BY02_1_8_5_4</t>
  </si>
  <si>
    <t>BYPLM.A14L5_7</t>
  </si>
  <si>
    <t>BYPLM.A14L5_8</t>
  </si>
  <si>
    <t>BYPLM.A15L5_7</t>
  </si>
  <si>
    <t>BYPLM.A15L5_8</t>
  </si>
  <si>
    <t>BYPLM.A16L5_7</t>
  </si>
  <si>
    <t>BYPLM.A16L5_8</t>
  </si>
  <si>
    <t>BYPLM.A17L5_7</t>
  </si>
  <si>
    <t>BYPLM.A17L5_8</t>
  </si>
  <si>
    <t>BYPLM.A18L5_7</t>
  </si>
  <si>
    <t>BYPLM.A18L5_8</t>
  </si>
  <si>
    <t>BYPLM.A19L5_7</t>
  </si>
  <si>
    <t>BYPLM.A19L5_8</t>
  </si>
  <si>
    <t>BYPLM.A20L5_7</t>
  </si>
  <si>
    <t>BYPLM.A20L5_8</t>
  </si>
  <si>
    <t>SR5=BY05_F_3_7</t>
  </si>
  <si>
    <t>SR5=BY05_F_3_8</t>
  </si>
  <si>
    <t>SR5=BY05_F_4_7</t>
  </si>
  <si>
    <t>SR5=BY05_F_4_8</t>
  </si>
  <si>
    <t>SR5=BY05_F_5_7</t>
  </si>
  <si>
    <t>SR5=BY05_F_5_8</t>
  </si>
  <si>
    <t>SR5=BY05_G_1_7</t>
  </si>
  <si>
    <t>SR5=BY05_G_1_8</t>
  </si>
  <si>
    <t>SR5=BY05_G_2_7</t>
  </si>
  <si>
    <t>SR5=BY05_G_2_8</t>
  </si>
  <si>
    <t>SR5=BY05_G_3_7</t>
  </si>
  <si>
    <t>SR5=BY05_G_3_8</t>
  </si>
  <si>
    <t>SR5=BY05_G_4_7</t>
  </si>
  <si>
    <t>SR5=BY05_G_4_8</t>
  </si>
  <si>
    <t>SR5=BY02_1_9_6_1</t>
  </si>
  <si>
    <t>SR5=BY02_1_9_6_2</t>
  </si>
  <si>
    <t>SR5=BY02_1_9_6_3</t>
  </si>
  <si>
    <t>SR5=BY02_1_9_6_4</t>
  </si>
  <si>
    <t>SR5=BY02_1_10_7_1</t>
  </si>
  <si>
    <t>SR5=BY02_1_10_7_2</t>
  </si>
  <si>
    <t>SR5=BY02_1_10_7_3</t>
  </si>
  <si>
    <t>SR5=BY02_1_10_7_4</t>
  </si>
  <si>
    <t>SR5=BY02_1_11_8_1</t>
  </si>
  <si>
    <t>SR5=BY02_1_11_8_2</t>
  </si>
  <si>
    <t>SR5=BY02_1_11_8_3</t>
  </si>
  <si>
    <t>SR5=BY02_1_11_8_4</t>
  </si>
  <si>
    <t>SR5=BY02_1_13_9_1</t>
  </si>
  <si>
    <t>SR5=BY02_1_13_9_2</t>
  </si>
  <si>
    <t>BYPLM.A21L5_7</t>
  </si>
  <si>
    <t>BYPLM.A21L5_8</t>
  </si>
  <si>
    <t>BYPLM.A22L5_7</t>
  </si>
  <si>
    <t>BYPLM.A22L5_8</t>
  </si>
  <si>
    <t>BYPLM.A23L5_7</t>
  </si>
  <si>
    <t>BYPLM.A23L5_8</t>
  </si>
  <si>
    <t>BYPLM.A24L5_7</t>
  </si>
  <si>
    <t>BYPLM.A24L5_8</t>
  </si>
  <si>
    <t>18/6/2008</t>
  </si>
  <si>
    <t>BYPLM.A25L5_7</t>
  </si>
  <si>
    <t>BYPLM.A25L5_8</t>
  </si>
  <si>
    <t>BYPLM.A26L5_7</t>
  </si>
  <si>
    <t>BYPLM.A26L5_8</t>
  </si>
  <si>
    <t>BYPLM.A27L5_7</t>
  </si>
  <si>
    <t>BYPLM.A27L5_8</t>
  </si>
  <si>
    <t>SR5=BY05_G_5_7</t>
  </si>
  <si>
    <t>SR5=BY05_G_5_8</t>
  </si>
  <si>
    <t>SR5=BY05_G_6_7</t>
  </si>
  <si>
    <t>SR5=BY05_G_6_8</t>
  </si>
  <si>
    <t>SR5=BY05_H_1_7</t>
  </si>
  <si>
    <t>SR5=BY05_H_1_8</t>
  </si>
  <si>
    <t>SR5=BY05_H_2_7</t>
  </si>
  <si>
    <t>SR5=BY05_H_2_8</t>
  </si>
  <si>
    <t>SR5=BY05_H_3_7</t>
  </si>
  <si>
    <t>SR5=BY05_H_3_8</t>
  </si>
  <si>
    <t>SR5=BY05_H_4_7</t>
  </si>
  <si>
    <t>SR5=BY05_H_4_8</t>
  </si>
  <si>
    <t>SR5=BY05_H_5_7</t>
  </si>
  <si>
    <t>SR5=BY05_H_5_8</t>
  </si>
  <si>
    <t>SR5=BY02_1_13_9_3</t>
  </si>
  <si>
    <t>SR5=BY02_1_13_9_4</t>
  </si>
  <si>
    <t>SR5=BY02_1_14_10_1</t>
  </si>
  <si>
    <t>SR5=BY02_1_14_10_2</t>
  </si>
  <si>
    <t>SR5=BY02_1_14_10_3</t>
  </si>
  <si>
    <t>SR5=BY02_1_14_10_4</t>
  </si>
  <si>
    <t>SR5=BY02_1_15_11_1</t>
  </si>
  <si>
    <t>SR5=BY02_1_15_11_2</t>
  </si>
  <si>
    <t>SR5=BY02_1_15_11_3</t>
  </si>
  <si>
    <t>SR5=BY02_1_15_11_4</t>
  </si>
  <si>
    <t>SR5=BY02_1_16_12_1</t>
  </si>
  <si>
    <t>SR5=BY02_1_16_12_2</t>
  </si>
  <si>
    <t>SR5=BY02_1_16_12_3</t>
  </si>
  <si>
    <t>SR5=BY02_1_16_12_4</t>
  </si>
  <si>
    <t>BYPLM.A28L5_7</t>
  </si>
  <si>
    <t>BYPLM.A28L5_8</t>
  </si>
  <si>
    <t>BYPLM.A29L5_7</t>
  </si>
  <si>
    <t>BYPLM.A29L5_8</t>
  </si>
  <si>
    <t>BYPLM.A30L5_7</t>
  </si>
  <si>
    <t>BYPLM.A30L5_8</t>
  </si>
  <si>
    <t>BYPLM.A31L5_7</t>
  </si>
  <si>
    <t>BYPLM.A31L5_8</t>
  </si>
  <si>
    <t>BYPLM.A32L5_7</t>
  </si>
  <si>
    <t>BYPLM.A32L5_8</t>
  </si>
  <si>
    <t>BYPLM.A33L5_7</t>
  </si>
  <si>
    <t>BYPLM.A33L5_8</t>
  </si>
  <si>
    <t>SR5=BY05_H_6_7</t>
  </si>
  <si>
    <t>SR5=BY05_H_6_8</t>
  </si>
  <si>
    <t>SR5=BY05_I_1_7</t>
  </si>
  <si>
    <t>SR5=BY05_I_1_8</t>
  </si>
  <si>
    <t>SR5=BY05_I_2_7</t>
  </si>
  <si>
    <t>SR5=BY05_I_2_8</t>
  </si>
  <si>
    <t>SR5=BY05_I_3_7</t>
  </si>
  <si>
    <t>SR5=BY05_I_3_8</t>
  </si>
  <si>
    <t>SR5=BY05_I_4_7</t>
  </si>
  <si>
    <t>SR5=BY05_I_4_8</t>
  </si>
  <si>
    <t>SR5=BY05_I_5_7</t>
  </si>
  <si>
    <t>SR5=BY05_I_5_8</t>
  </si>
  <si>
    <t>SR5=BY02_1_17_13_3</t>
  </si>
  <si>
    <t>SR5=BY02_1_17_13_4</t>
  </si>
  <si>
    <t>SR5=BY02_1_18_14_1</t>
  </si>
  <si>
    <t>SR5=BY02_1_18_14_2</t>
  </si>
  <si>
    <t>SR5=BY02_1_18_14_3</t>
  </si>
  <si>
    <t>SR5=BY02_1_18_14_4</t>
  </si>
  <si>
    <t>SR5=BY02_1_19_15_1</t>
  </si>
  <si>
    <t>SR5=BY02_1_19_15_2</t>
  </si>
  <si>
    <t>SR5=BY02_1_19_15_3</t>
  </si>
  <si>
    <t>SR5=BY02_1_19_15_4</t>
  </si>
  <si>
    <t>RR57=BY02_A_1</t>
  </si>
  <si>
    <t>RR57=BY02_A_2</t>
  </si>
  <si>
    <t>RR57=BY02_A_3</t>
  </si>
  <si>
    <t>RR57=BY02_A_4</t>
  </si>
  <si>
    <t>RR57=BY02_A_5</t>
  </si>
  <si>
    <t>RR57=BY02_A_6</t>
  </si>
  <si>
    <t>RR57=BY02_A_7</t>
  </si>
  <si>
    <t>RR57=BY02_A_8</t>
  </si>
  <si>
    <t>RR57=BY02_A_9</t>
  </si>
  <si>
    <t>RR57=BY02_A_10</t>
  </si>
  <si>
    <t>RR57=BY02_A_11</t>
  </si>
  <si>
    <t>RR57=BY02_A_12</t>
  </si>
  <si>
    <t>RR57=BY02_A_13</t>
  </si>
  <si>
    <t>RR57=BY02_A_14</t>
  </si>
  <si>
    <t>SR5=BY05_C_12_1</t>
  </si>
  <si>
    <t>SR5=BY05_C_12_2</t>
  </si>
  <si>
    <t>SR5=BY05_C_12_3</t>
  </si>
  <si>
    <t>SR5=BY05_C_12_4</t>
  </si>
  <si>
    <t>SR5=BY05_C_12_5</t>
  </si>
  <si>
    <t>SR5=BY05_C_12_6</t>
  </si>
  <si>
    <t>SR5=BY05_C_12_7</t>
  </si>
  <si>
    <t>SR5=BY05_C_12_8</t>
  </si>
  <si>
    <t>SR5=BY05_C_12_9</t>
  </si>
  <si>
    <t>SR5=BY05_C_12_10</t>
  </si>
  <si>
    <t>SR5=BY05_C_12_11</t>
  </si>
  <si>
    <t>SR5=BY05_C_12_12</t>
  </si>
  <si>
    <t>SR5=BY05_C_11_1</t>
  </si>
  <si>
    <t>SR5=BY05_C_11_2</t>
  </si>
  <si>
    <t>SR5=BY02_2_13_9_1</t>
  </si>
  <si>
    <t>SR5=BY02_2_13_9_2</t>
  </si>
  <si>
    <t>SR5=BY02_2_13_9_3</t>
  </si>
  <si>
    <t>SR5=BY02_2_13_9_4</t>
  </si>
  <si>
    <t>SR5=BY02_2_14_10_1</t>
  </si>
  <si>
    <t>SR5=BY02_2_14_10_2</t>
  </si>
  <si>
    <t>SR5=BY02_2_15_11_1</t>
  </si>
  <si>
    <t>SR5=BY02_2_15_11_2</t>
  </si>
  <si>
    <t>SR5=BY02_2_15_11_3</t>
  </si>
  <si>
    <t>SR5=BY02_2_15_11_4</t>
  </si>
  <si>
    <t>SR5=BY02_3_4_1_1</t>
  </si>
  <si>
    <t>SR5=BY02_3_4_1_2</t>
  </si>
  <si>
    <t>RR57=BY02_A_15</t>
  </si>
  <si>
    <t>RR57=BY02_A_16</t>
  </si>
  <si>
    <t>RR57=BY02_A_17</t>
  </si>
  <si>
    <t>RR57=BY02_A_18</t>
  </si>
  <si>
    <t>RR57=BY02_A_19</t>
  </si>
  <si>
    <t>RR57=BY02_A_20</t>
  </si>
  <si>
    <t>RR57=BY02_A_21</t>
  </si>
  <si>
    <t>RR57=BY02_A_22</t>
  </si>
  <si>
    <t>RR57=BY02_A_23</t>
  </si>
  <si>
    <t>RR57=BY02_A_24</t>
  </si>
  <si>
    <t>RR57=BY02_B_1</t>
  </si>
  <si>
    <t>RR57=BY02_B_2</t>
  </si>
  <si>
    <t>RR57=BY02_B_3</t>
  </si>
  <si>
    <t>RR57=BY02_B_4</t>
  </si>
  <si>
    <t>SR5=BY05_C_11_3</t>
  </si>
  <si>
    <t>SR5=BY05_C_11_4</t>
  </si>
  <si>
    <t>SR5=BY05_C_11_5</t>
  </si>
  <si>
    <t>BLMEI.4L5.B1I1_TCTVA.4L5.B1</t>
  </si>
  <si>
    <t>BLMES.4L5.B1I1_TCTVA.4L5.B1</t>
  </si>
  <si>
    <t>BLMEI.4L5.B1I1_TCTH.4L5.B1</t>
  </si>
  <si>
    <t>BLMES.4L5.B11_TCTH.4L5.B1</t>
  </si>
  <si>
    <t>BLMEI.4L5.B2E1_TCLP.4L5.B2</t>
  </si>
  <si>
    <t>BLMES.4L5.B2E1_TCLP.4L5.B2</t>
  </si>
  <si>
    <t>BLMEI.5L5.B2E1_TCL.5L5.B2</t>
  </si>
  <si>
    <t>BLMES.5L5.B2E1_TCL.5L5.B2</t>
  </si>
  <si>
    <t>DECUM</t>
  </si>
  <si>
    <t>BLMQI.2R5.B2I23_MQXB</t>
  </si>
  <si>
    <t>BLMQI.2R5.B1E21_MQXB</t>
  </si>
  <si>
    <t>BLMQI.2R5.B2I22_MQXB</t>
  </si>
  <si>
    <t>BLMQI.2R5.B1E22_MQXB</t>
  </si>
  <si>
    <t>BLMQI.2R5.B2I21_MQXB</t>
  </si>
  <si>
    <t>BLMQI.2R5.B1E23_MQXB</t>
  </si>
  <si>
    <t>BLMQI.3R5.B1E2_MQXA</t>
  </si>
  <si>
    <t>BLMQI.3R5.B2I1_MQXA</t>
  </si>
  <si>
    <t>BLMEI.4R5.B1E1_TAN</t>
  </si>
  <si>
    <t>BLMES.4R5.B1E1_TAN</t>
  </si>
  <si>
    <t>BLMEI.4R5.B2I1_TCTVA.4R5.B2</t>
  </si>
  <si>
    <t>BLMES.4R5.B2I1_TCTVA.4R5.B2</t>
  </si>
  <si>
    <t>BLMEI.4R5.B2I1_TCTH.4R5.B2</t>
  </si>
  <si>
    <t>BLMES.4R5.B2I1_TCTH.4R5.B2</t>
  </si>
  <si>
    <t>BLMEI.4R5.B1E1_TCLP.4R5.B1</t>
  </si>
  <si>
    <t>BLMES.4R5.B1E1_TCLP.4R5.B1</t>
  </si>
  <si>
    <t>BLMEI.5R5.B1E1_XRP</t>
  </si>
  <si>
    <t>BLMEI.5R5.B1E1_TCL.5R5.B1</t>
  </si>
  <si>
    <t>BLMEI.6R5.B1E1_XRP</t>
  </si>
  <si>
    <t>BLMEI.8R5.B1E21_MBA</t>
  </si>
  <si>
    <t>BLMEI.8R5.B1E22_MBA</t>
  </si>
  <si>
    <t>BLMEI.8R5.B1E3_MBA</t>
  </si>
  <si>
    <t>BLMEI.8R5.B1E21_MBB</t>
  </si>
  <si>
    <t>BLMEI.8R5.B1E22_MBB</t>
  </si>
  <si>
    <t>BLMEI.8R5.B1E23_MBB</t>
  </si>
  <si>
    <t xml:space="preserve">P.cord </t>
  </si>
  <si>
    <t>BLMEI.11R5.B1E21_MBB</t>
  </si>
  <si>
    <t>BLMEI.11R5.B1E22_MBB</t>
  </si>
  <si>
    <t>BLMEI.11R5.B1E23_MBB</t>
  </si>
  <si>
    <t>BLMEI.11R5.B1E24_MBB</t>
  </si>
  <si>
    <t>BLMEI.13R5.B1E21_MBC</t>
  </si>
  <si>
    <t>BLMEI.13R5.B1E22_MBC</t>
  </si>
  <si>
    <t>BLMES.A5R5</t>
  </si>
  <si>
    <t>MQXA.1R5 / TAS</t>
  </si>
  <si>
    <t>MBB.8R5</t>
  </si>
  <si>
    <t>MBB.11R5</t>
  </si>
  <si>
    <t>LEGR.11R5</t>
  </si>
  <si>
    <t>MBC.13R5</t>
  </si>
  <si>
    <t>SR5=BY05_C_11_6</t>
  </si>
  <si>
    <t>SR5=BY05_C_11_7</t>
  </si>
  <si>
    <t>SR5=BY05_C_11_8</t>
  </si>
  <si>
    <t>SR5=BY05_C_11_9</t>
  </si>
  <si>
    <t>SR5=BY05_C_11_10</t>
  </si>
  <si>
    <t>SR5=BY05_C_11_11</t>
  </si>
  <si>
    <t>SR5=BY05_C_11_12</t>
  </si>
  <si>
    <t>SR5=BY05_C_10_1</t>
  </si>
  <si>
    <t>SR5=BY05_C_10_2</t>
  </si>
  <si>
    <t>SR5=BY05_C_10_3</t>
  </si>
  <si>
    <t>SR5=BY05_C_10_4</t>
  </si>
  <si>
    <t>SR5=BY02_2_16_12_1</t>
  </si>
  <si>
    <t>SR5=BY02_2_16_12_2</t>
  </si>
  <si>
    <t>SR5=BY02_3_4_1_3</t>
  </si>
  <si>
    <t>SR5=BY02_3_4_1_4</t>
  </si>
  <si>
    <t>SR5=BY02_2_16_12_3</t>
  </si>
  <si>
    <t>SR5=BY02_2_16_12_4</t>
  </si>
  <si>
    <t>SR5=BY02_3_5_2_1</t>
  </si>
  <si>
    <t>SR5=BY02_3_5_2_2</t>
  </si>
  <si>
    <t>SR5=BY02_3_5_2_3</t>
  </si>
  <si>
    <t>SR5=BY02_3_5_2_4</t>
  </si>
  <si>
    <t>SR5=BY02_2_17_13_1</t>
  </si>
  <si>
    <t>SR5=BY02_2_17_13_2</t>
  </si>
  <si>
    <t>SR5=BY02_3_6_3_1</t>
  </si>
  <si>
    <t>SR5=BY02_3_6_3_2</t>
  </si>
  <si>
    <t>RR57=BY02_B_5</t>
  </si>
  <si>
    <t>RR57=BY02_B_6</t>
  </si>
  <si>
    <t>RR57=BY02_B_7</t>
  </si>
  <si>
    <t>RR57=BY02_B_8</t>
  </si>
  <si>
    <t>RR57=BY02_B_9</t>
  </si>
  <si>
    <t>RR57=BY02_B_10</t>
  </si>
  <si>
    <t>RR57=BY02_B_11</t>
  </si>
  <si>
    <t>RR57=BY02_B_12</t>
  </si>
  <si>
    <t>RR57=BY02_B_13</t>
  </si>
  <si>
    <t>RR57=BY02_B_14</t>
  </si>
  <si>
    <t>BYPLM.A12R5_7</t>
  </si>
  <si>
    <t>BYPLM.A12R5_8</t>
  </si>
  <si>
    <t>BYPLM.A13R5_7</t>
  </si>
  <si>
    <t>BYPLM.A13R5_8</t>
  </si>
  <si>
    <t>SR5=BY05_C_10_5</t>
  </si>
  <si>
    <t>SR5=BY05_C_10_6</t>
  </si>
  <si>
    <t>SR5=BY05_C_10_7</t>
  </si>
  <si>
    <t>SR5=BY05_C_10_8</t>
  </si>
  <si>
    <t>SR5=BY05_C_10_9</t>
  </si>
  <si>
    <t>SR5=BY05_C_10_10</t>
  </si>
  <si>
    <t>SR5=BY05_C_10_11</t>
  </si>
  <si>
    <t>SR5=BY05_C_10_12</t>
  </si>
  <si>
    <t>SR5=BY05_C_9_1</t>
  </si>
  <si>
    <t>SR5=BY05_C_9_2</t>
  </si>
  <si>
    <t>SR5=BY05_F_8_7</t>
  </si>
  <si>
    <t>SR5=BY05_F_8_8</t>
  </si>
  <si>
    <t>SR5=BY05_F_9_7</t>
  </si>
  <si>
    <t>SR5=BY05_F_9_8</t>
  </si>
  <si>
    <t>SR5=BY02_3_6_3_3</t>
  </si>
  <si>
    <t>SR5=BY02_3_6_3_4</t>
  </si>
  <si>
    <t>SR5=BY02_2_17_13_3</t>
  </si>
  <si>
    <t>SR5=BY02_2_17_13_4</t>
  </si>
  <si>
    <t>SR5=BY02_3_7_4_1</t>
  </si>
  <si>
    <t>SR5=BY02_3_7_4_2</t>
  </si>
  <si>
    <t>SR5=BY02_2_18_14_1</t>
  </si>
  <si>
    <t>SR5=BY02_2_18_14_2</t>
  </si>
  <si>
    <t>SR5=BY02_3_7_4_3</t>
  </si>
  <si>
    <t>SR5=BY02_3_7_4_4</t>
  </si>
  <si>
    <t>SR5=BY02_3_8_5_1</t>
  </si>
  <si>
    <t>SR5=BY02_3_8_5_2</t>
  </si>
  <si>
    <t>SR5=BY02_3_8_5_3</t>
  </si>
  <si>
    <t>SR5=BY02_3_8_5_4</t>
  </si>
  <si>
    <t>BYPLM.A14R5_7</t>
  </si>
  <si>
    <t>BYPLM.A14R5_8</t>
  </si>
  <si>
    <t>BYPLM.A15R5_7</t>
  </si>
  <si>
    <t>BYPLM.A15R5_8</t>
  </si>
  <si>
    <t>BYPLM.A16R5_7</t>
  </si>
  <si>
    <t>BYPLM.A16R5_8</t>
  </si>
  <si>
    <t>BYPLM.A17R5_7</t>
  </si>
  <si>
    <t>BYPLM.A17R5_8</t>
  </si>
  <si>
    <t>BYPLM.A18R5_7</t>
  </si>
  <si>
    <t>BYPLM.A18R5_8</t>
  </si>
  <si>
    <t>BYPLM.A19R5_7</t>
  </si>
  <si>
    <t>BYPLM.A19R5_8</t>
  </si>
  <si>
    <t>BYPLM.A20R5_7</t>
  </si>
  <si>
    <t>BYPLM.A20R5_8</t>
  </si>
  <si>
    <t>SR5=BY05_F_10_7</t>
  </si>
  <si>
    <t>SR5=BY05_F_10_8</t>
  </si>
  <si>
    <t>SR5=BY05_F_11_7</t>
  </si>
  <si>
    <t>SR5=BY05_F_11_8</t>
  </si>
  <si>
    <t>SR5=BY05_F_12_7</t>
  </si>
  <si>
    <t>SR5=BY05_F_12_8</t>
  </si>
  <si>
    <t>SR5=BY05_G_7_7</t>
  </si>
  <si>
    <t>SR5=BY05_G_7_8</t>
  </si>
  <si>
    <t>SR5=BY05_G_8_7</t>
  </si>
  <si>
    <t>SR5=BY05_G_8_8</t>
  </si>
  <si>
    <t>SR5=BY05_G_9_7</t>
  </si>
  <si>
    <t>SR5=BY05_G_9_8</t>
  </si>
  <si>
    <t>SR5=BY05_G_10_7</t>
  </si>
  <si>
    <t>SR5=BY05_G_10_8</t>
  </si>
  <si>
    <t>SR5=BY02_3_9_6_1</t>
  </si>
  <si>
    <t>SR5=BY02_3_9_6_2</t>
  </si>
  <si>
    <t>SR5=BY02_3_9_6_3</t>
  </si>
  <si>
    <t>SR5=BY02_3_9_6_4</t>
  </si>
  <si>
    <t>SR5=BY02_3_10_7_1</t>
  </si>
  <si>
    <t>SR5=BY02_3_10_7_2</t>
  </si>
  <si>
    <t>SR5=BY02_3_10_7_3</t>
  </si>
  <si>
    <t>SR5=BY02_3_10_7_4</t>
  </si>
  <si>
    <t>SR5=BY02_3_11_8_1</t>
  </si>
  <si>
    <t>SR5=BY02_3_11_8_2</t>
  </si>
  <si>
    <t>SR5=BY02_3_11_8_3</t>
  </si>
  <si>
    <t>SR5=BY02_3_11_8_4</t>
  </si>
  <si>
    <t>SR5=BY02_3_13_9_1</t>
  </si>
  <si>
    <t>SR5=BY02_3_13_9_2</t>
  </si>
  <si>
    <t>BYPLM.A21R5_7</t>
  </si>
  <si>
    <t>BYPLM.A21R5_8</t>
  </si>
  <si>
    <t>BYPLM.A22R5_7</t>
  </si>
  <si>
    <t>BYPLM.A22R5_8</t>
  </si>
  <si>
    <t>BYPLM.A23R5_7</t>
  </si>
  <si>
    <t>BYPLM.A23R5_8</t>
  </si>
  <si>
    <t>BYPLM.A24R5_7</t>
  </si>
  <si>
    <t>BYPLM.A24R5_8</t>
  </si>
  <si>
    <t>BYPLM.A25R5_7</t>
  </si>
  <si>
    <t>BYPLM.A25R5_8</t>
  </si>
  <si>
    <t>BYPLM.A26R5_7</t>
  </si>
  <si>
    <t>BYPLM.A26R5_8</t>
  </si>
  <si>
    <t>BYPLM.A27R5_7</t>
  </si>
  <si>
    <t>BYPLM.A27R5_8</t>
  </si>
  <si>
    <t>SR5=BY05_G_11_7</t>
  </si>
  <si>
    <t>SR5=BY05_G_11_8</t>
  </si>
  <si>
    <t>SR5=BY05_G_12_7</t>
  </si>
  <si>
    <t>SR5=BY05_G_12_8</t>
  </si>
  <si>
    <t>SR5=BY05_H_7_7</t>
  </si>
  <si>
    <t>SR5=BY05_H_7_8</t>
  </si>
  <si>
    <t>SR5=BY05_H_8_7</t>
  </si>
  <si>
    <t>SR5=BY05_H_8_8</t>
  </si>
  <si>
    <t>SR5=BY05_H_9_7</t>
  </si>
  <si>
    <t>SR5=BY05_H_9_8</t>
  </si>
  <si>
    <t>SR5=BY05_H_10_7</t>
  </si>
  <si>
    <t>SR5=BY05_H_10_8</t>
  </si>
  <si>
    <t>SR5=BY05_H_11_7</t>
  </si>
  <si>
    <t>SR5=BY05_H_11_8</t>
  </si>
  <si>
    <t>SR5=BY02_3_13_9_3</t>
  </si>
  <si>
    <t>SR5=BY02_3_13_9_4</t>
  </si>
  <si>
    <t>SR5=BY02_3_14_10_1</t>
  </si>
  <si>
    <t>SR5=BY02_3_14_10_2</t>
  </si>
  <si>
    <t>SR5=BY02_3_14_10_3</t>
  </si>
  <si>
    <t>SR5=BY02_3_14_10_4</t>
  </si>
  <si>
    <t>SR5=BY02_3_15_11_1</t>
  </si>
  <si>
    <t>SR5=BY02_3_15_11_2</t>
  </si>
  <si>
    <t>SR5=BY02_3_15_11_3</t>
  </si>
  <si>
    <t>SR5=BY02_3_15_11_4</t>
  </si>
  <si>
    <t>SR5=BY02_3_16_12_1</t>
  </si>
  <si>
    <t>SR5=BY02_3_16_12_2</t>
  </si>
  <si>
    <t>SR5=BY02_3_16_12_3</t>
  </si>
  <si>
    <t>SR5=BY02_3_16_12_4</t>
  </si>
  <si>
    <t>BYPLM.A28R5_7</t>
  </si>
  <si>
    <t>BYPLM.A28R5_8</t>
  </si>
  <si>
    <t>BYPLM.A29R5_7</t>
  </si>
  <si>
    <t>BYPLM.A29R5_8</t>
  </si>
  <si>
    <t>BYPLM.A30R5_7</t>
  </si>
  <si>
    <t>BYPLM.A30R5_8</t>
  </si>
  <si>
    <t>BYPLM.A31R5_7</t>
  </si>
  <si>
    <t>BYPLM.A31R5_8</t>
  </si>
  <si>
    <t>BYPLM.A32R5_7</t>
  </si>
  <si>
    <t>BYPLM.A32R5_8</t>
  </si>
  <si>
    <t>BYPLM.A33R5_7</t>
  </si>
  <si>
    <t>BYPLM.A33R5_8</t>
  </si>
  <si>
    <t>BYPLM.A34R5_7</t>
  </si>
  <si>
    <t>BYPLM.A34R5_8</t>
  </si>
  <si>
    <t>SR5=BY05_H_12_7</t>
  </si>
  <si>
    <t>SR5=BY05_H_12_8</t>
  </si>
  <si>
    <t>SR5=BY05_I_7_7</t>
  </si>
  <si>
    <t>SR5=BY05_I_7_8</t>
  </si>
  <si>
    <t>SR5=BY05_I_8_7</t>
  </si>
  <si>
    <t>SR5=BY05_I_8_8</t>
  </si>
  <si>
    <t>SR5=BY05_I_9_7</t>
  </si>
  <si>
    <t>SR5=BY05_I_9_8</t>
  </si>
  <si>
    <t>SR5=BY05_I_10_7</t>
  </si>
  <si>
    <t>SR5=BY05_I_10_8</t>
  </si>
  <si>
    <t>SR5=BY05_I_11_7</t>
  </si>
  <si>
    <t>SR5=BY05_I_11_8</t>
  </si>
  <si>
    <t>SR5=BY05_I_12_7</t>
  </si>
  <si>
    <t>SR5=BY05_I_12_8</t>
  </si>
  <si>
    <t>SR5=BY02_3_17_13_1</t>
  </si>
  <si>
    <t>SR5=BY02_3_17_13_2</t>
  </si>
  <si>
    <t>SR5=BY02_3_17_13_3</t>
  </si>
  <si>
    <t>SR5=BY02_3_17_13_4</t>
  </si>
  <si>
    <t>SR5=BY02_3_18_14_1</t>
  </si>
  <si>
    <t>SR5=BY02_3_18_14_2</t>
  </si>
  <si>
    <t>SR5=BY02_3_18_14_3</t>
  </si>
  <si>
    <t>SR5=BY02_3_18_14_4</t>
  </si>
  <si>
    <t>SR5=BY02_3_19_15_1</t>
  </si>
  <si>
    <t>SR5=BY02_3_19_15_2</t>
  </si>
  <si>
    <t>SR5=BY02_3_19_15_3</t>
  </si>
  <si>
    <t>SR5=BY02_3_19_15_4</t>
  </si>
  <si>
    <t>SR5=BY02_3_20_16_1</t>
  </si>
  <si>
    <t>SR5=BY02_3_20_16_2</t>
  </si>
  <si>
    <t>BJBAP.A8L5_5</t>
  </si>
  <si>
    <t>BJBAP.A8L5_6</t>
  </si>
  <si>
    <t>BJBHT.B8L5</t>
  </si>
  <si>
    <t>BJBAP.B8L5_1</t>
  </si>
  <si>
    <t>BJBAP.B8L5_2</t>
  </si>
  <si>
    <t>BJBAP.B8L5_3</t>
  </si>
  <si>
    <t>BJBAP.B8L5_4</t>
  </si>
  <si>
    <t>BJBAP.B8L5_5</t>
  </si>
  <si>
    <t>BJBAP.B8L5_6</t>
  </si>
  <si>
    <t>BJBHT.A9L5</t>
  </si>
  <si>
    <t>BJBAP.A9L5_1</t>
  </si>
  <si>
    <t>BJBAP.A9L5_2</t>
  </si>
  <si>
    <t>BJBAP.A9L5_3</t>
  </si>
  <si>
    <t>BJBAP.A9L5_4</t>
  </si>
  <si>
    <t>BJBAP.A9L5_5</t>
  </si>
  <si>
    <t>BJBAP.A9L5_6</t>
  </si>
  <si>
    <t>BJBAP.A10L5_1</t>
  </si>
  <si>
    <t>BJBAP.A10L5_2</t>
  </si>
  <si>
    <t>BJBAP.A10L5_3</t>
  </si>
  <si>
    <t>BJBAP.A10L5_4</t>
  </si>
  <si>
    <t>BJBAP.A11L5_1</t>
  </si>
  <si>
    <t>BJBAP.A11L5_2</t>
  </si>
  <si>
    <t>BJBAP.A11L5_3</t>
  </si>
  <si>
    <t>BJBAP.A11L5_4</t>
  </si>
  <si>
    <t>BJBAP.A11L5_5</t>
  </si>
  <si>
    <t>BJBAP.A11L5_6</t>
  </si>
  <si>
    <t>BJBHT.B11L5</t>
  </si>
  <si>
    <t>BJBAP.B11L5_1</t>
  </si>
  <si>
    <t>BJBAP.B11L5_2</t>
  </si>
  <si>
    <t>BJBAP.B11L5_3</t>
  </si>
  <si>
    <t>BJBAP.B11L5_4</t>
  </si>
  <si>
    <t>BJBAP.B11L5_5</t>
  </si>
  <si>
    <t>BJBAP.B11L5_6</t>
  </si>
  <si>
    <t>BYPLM.A12L5_CFC_1</t>
  </si>
  <si>
    <t>BYPLM.A12L5_CFC_2</t>
  </si>
  <si>
    <t>BYPLM.A12L5_CFC_3</t>
  </si>
  <si>
    <t>BYPLM.A12L5_CFC_4</t>
  </si>
  <si>
    <t>BYPLM.A12L5_CFC_5</t>
  </si>
  <si>
    <t>BYPLM.A12L5_CFC_6</t>
  </si>
  <si>
    <t>BJBHT.A13L5</t>
  </si>
  <si>
    <t>BYPLM.A13L5_CFC_1</t>
  </si>
  <si>
    <t>BYPLM.A13L5_CFC_2</t>
  </si>
  <si>
    <t>BYPLM.A13L5_CFC_3</t>
  </si>
  <si>
    <t>BYPLM.A13L5_CFC_4</t>
  </si>
  <si>
    <t>BYPLM.A13L5_CFC_5</t>
  </si>
  <si>
    <t>BYPLM.A13L5_CFC_6</t>
  </si>
  <si>
    <t>BJBHT.A14L5</t>
  </si>
  <si>
    <t>BYPLM.A14L5_CFC_1</t>
  </si>
  <si>
    <t>BYPLM.A14L5_CFC_2</t>
  </si>
  <si>
    <t>BYPLM.A14L5_CFC_3</t>
  </si>
  <si>
    <t>BYPLM.A14L5_CFC_4</t>
  </si>
  <si>
    <t>BYPLM.A14L5_CFC_5</t>
  </si>
  <si>
    <t>BYPLM.A14L5_CFC_6</t>
  </si>
  <si>
    <t>BJBHT.A15L5</t>
  </si>
  <si>
    <t>BYPLM.A15L5_CFC_1</t>
  </si>
  <si>
    <t>BYPLM.A15L5_CFC_2</t>
  </si>
  <si>
    <t>BYPLM.A15L5_CFC_3</t>
  </si>
  <si>
    <t>BYPLM.A15L5_CFC_4</t>
  </si>
  <si>
    <t>BYPLM.A15L5_CFC_5</t>
  </si>
  <si>
    <t>BYPLM.A15L5_CFC_6</t>
  </si>
  <si>
    <t>BJBHT.A16L5</t>
  </si>
  <si>
    <t>BYPLM.A16L5_CFC_1</t>
  </si>
  <si>
    <t>BYPLM.A16L5_CFC_2</t>
  </si>
  <si>
    <t>BYPLM.A16L5_CFC_3</t>
  </si>
  <si>
    <t>BYPLM.A16L5_CFC_4</t>
  </si>
  <si>
    <t>BYPLM.A16L5_CFC_5</t>
  </si>
  <si>
    <t>BYPLM.A16L5_CFC_6</t>
  </si>
  <si>
    <t>BJBHT.A17L5</t>
  </si>
  <si>
    <t>BYPLM.A17L5_CFC_1</t>
  </si>
  <si>
    <t>BYPLM.A17L5_CFC_2</t>
  </si>
  <si>
    <t>BYPLM.A17L5_CFC_3</t>
  </si>
  <si>
    <t>BYPLM.A17L5_CFC_4</t>
  </si>
  <si>
    <t>BYPLM.A17L5_CFC_5</t>
  </si>
  <si>
    <t>BYPLM.A17L5_CFC_6</t>
  </si>
  <si>
    <t>BJBHT.A18L5</t>
  </si>
  <si>
    <t>BYPLM.A18L5_CFC_1</t>
  </si>
  <si>
    <t>BYPLM.A18L5_CFC_2</t>
  </si>
  <si>
    <t>BYPLM.A18L5_CFC_3</t>
  </si>
  <si>
    <t>BYPLM.A18L5_CFC_4</t>
  </si>
  <si>
    <t>BYPLM.A18L5_CFC_5</t>
  </si>
  <si>
    <t>BYPLM.A18L5_CFC_6</t>
  </si>
  <si>
    <t>BJBHT.A19L5</t>
  </si>
  <si>
    <t>BYPLM.A19L5_CFC_1</t>
  </si>
  <si>
    <t>BYPLM.A19L5_CFC_2</t>
  </si>
  <si>
    <t>BYPLM.A19L5_CFC_3</t>
  </si>
  <si>
    <t>BYPLM.A19L5_CFC_4</t>
  </si>
  <si>
    <t>BYPLM.A19L5_CFC_5</t>
  </si>
  <si>
    <t>BYPLM.A19L5_CFC_6</t>
  </si>
  <si>
    <t>BJBHT.A20L5</t>
  </si>
  <si>
    <t>BYPLM.A20L5_CFC_1</t>
  </si>
  <si>
    <t>BYPLM.A20L5_CFC_2</t>
  </si>
  <si>
    <t>BYPLM.A20L5_CFC_3</t>
  </si>
  <si>
    <t>BYPLM.A20L5_CFC_4</t>
  </si>
  <si>
    <t>BYPLM.A20L5_CFC_5</t>
  </si>
  <si>
    <t>BYPLM.A20L5_CFC_6</t>
  </si>
  <si>
    <t>BJBHT.A21L5</t>
  </si>
  <si>
    <t>BYPLM.A21L5_CFC_1</t>
  </si>
  <si>
    <t>BYPLM.A21L5_CFC_2</t>
  </si>
  <si>
    <t>BYPLM.A21L5_CFC_3</t>
  </si>
  <si>
    <t>BYPLM.A21L5_CFC_4</t>
  </si>
  <si>
    <t>BYPLM.A21L5_CFC_5</t>
  </si>
  <si>
    <t>BYPLM.A21L5_CFC_6</t>
  </si>
  <si>
    <t>BJBHT.A22L5</t>
  </si>
  <si>
    <t>BYPLM.A22L5_CFC_1</t>
  </si>
  <si>
    <t>BYPLM.A22L5_CFC_2</t>
  </si>
  <si>
    <t>BYPLM.A22L5_CFC_3</t>
  </si>
  <si>
    <t>BYPLM.A22L5_CFC_4</t>
  </si>
  <si>
    <t>BYPLM.A22L5_CFC_5</t>
  </si>
  <si>
    <t>BYPLM.A22L5_CFC_6</t>
  </si>
  <si>
    <t>BJBHT.A23L5</t>
  </si>
  <si>
    <t>BYPLM.A23L5_CFC_1</t>
  </si>
  <si>
    <t>BYPLM.A23L5_CFC_2</t>
  </si>
  <si>
    <t>BYPLM.A23L5_CFC_3</t>
  </si>
  <si>
    <t>BYPLM.A23L5_CFC_4</t>
  </si>
  <si>
    <t>BYPLM.A23L5_CFC_5</t>
  </si>
  <si>
    <t>BYPLM.A23L5_CFC_6</t>
  </si>
  <si>
    <t>BJBHT.A24L5</t>
  </si>
  <si>
    <t>BYPLM.A24L5_CFC_1</t>
  </si>
  <si>
    <t>BYPLM.A24L5_CFC_2</t>
  </si>
  <si>
    <t>BYPLM.A24L5_CFC_3</t>
  </si>
  <si>
    <t>BYPLM.A24L5_CFC_4</t>
  </si>
  <si>
    <t>BYPLM.A24L5_CFC_5</t>
  </si>
  <si>
    <t>BYPLM.A24L5_CFC_6</t>
  </si>
  <si>
    <t>BJBHT.A25L5</t>
  </si>
  <si>
    <t>BYPLM.A25L5_CFC_1</t>
  </si>
  <si>
    <t>BYPLM.A25L5_CFC_2</t>
  </si>
  <si>
    <t>BYPLM.A25L5_CFC_3</t>
  </si>
  <si>
    <t>BYPLM.A25L5_CFC_4</t>
  </si>
  <si>
    <t>BYPLM.A25L5_CFC_5</t>
  </si>
  <si>
    <t>BYPLM.A25L5_CFC_6</t>
  </si>
  <si>
    <t>BJBHT.A26L5</t>
  </si>
  <si>
    <t>BYPLM.A26L5_CFC_1</t>
  </si>
  <si>
    <t>BYPLM.A26L5_CFC_2</t>
  </si>
  <si>
    <t>BYPLM.A26L5_CFC_3</t>
  </si>
  <si>
    <t>BYPLM.A26L5_CFC_4</t>
  </si>
  <si>
    <t>BYPLM.A26L5_CFC_5</t>
  </si>
  <si>
    <t>BYPLM.A26L5_CFC_6</t>
  </si>
  <si>
    <t>BJBHT.A27L5</t>
  </si>
  <si>
    <t>BYPLM.A27L5_CFC_1</t>
  </si>
  <si>
    <t>BYPLM.A27L5_CFC_2</t>
  </si>
  <si>
    <t>BYPLM.A27L5_CFC_3</t>
  </si>
  <si>
    <t>BYPLM.A27L5_CFC_4</t>
  </si>
  <si>
    <t>BYPLM.A27L5_CFC_5</t>
  </si>
  <si>
    <t>BYPLM.A27L5_CFC_6</t>
  </si>
  <si>
    <t>BJBHT.A28L5</t>
  </si>
  <si>
    <t>BYPLM.A28L5_CFC_1</t>
  </si>
  <si>
    <t>BYPLM.A28L5_CFC_2</t>
  </si>
  <si>
    <t>BYPLM.A28L5_CFC_3</t>
  </si>
  <si>
    <t>BYPLM.A28L5_CFC_4</t>
  </si>
  <si>
    <t>BYPLM.A28L5_CFC_5</t>
  </si>
  <si>
    <t>BYPLM.A28L5_CFC_6</t>
  </si>
  <si>
    <t>BJBHT.A29L5</t>
  </si>
  <si>
    <t>BYPLM.A29L5_CFC_1</t>
  </si>
  <si>
    <t>BYPLM.A29L5_CFC_2</t>
  </si>
  <si>
    <t>BYPLM.A29L5_CFC_3</t>
  </si>
  <si>
    <t>BYPLM.A29L5_CFC_4</t>
  </si>
  <si>
    <t>BYPLM.A29L5_CFC_5</t>
  </si>
  <si>
    <t>BYPLM.A29L5_CFC_6</t>
  </si>
  <si>
    <t>BJBHT.A30L5</t>
  </si>
  <si>
    <t>BYPLM.A30L5_CFC_1</t>
  </si>
  <si>
    <t>BYPLM.A30L5_CFC_2</t>
  </si>
  <si>
    <t>BYPLM.A30L5_CFC_3</t>
  </si>
  <si>
    <t>BYPLM.A30L5_CFC_4</t>
  </si>
  <si>
    <t>BYPLM.A30L5_CFC_5</t>
  </si>
  <si>
    <t>BYPLM.A30L5_CFC_6</t>
  </si>
  <si>
    <t>BJBHT.A31L5</t>
  </si>
  <si>
    <t>BYPLM.A31L5_CFC_1</t>
  </si>
  <si>
    <t>BYPLM.A31L5_CFC_2</t>
  </si>
  <si>
    <t>BYPLM.A31L5_CFC_3</t>
  </si>
  <si>
    <t>BYPLM.A31L5_CFC_4</t>
  </si>
  <si>
    <t>BYPLM.A31L5_CFC_5</t>
  </si>
  <si>
    <t>BYPLM.A31L5_CFC_6</t>
  </si>
  <si>
    <t>BJBHT.A32L5</t>
  </si>
  <si>
    <t>BYPLM.A32L5_CFC_1</t>
  </si>
  <si>
    <t>BYPLM.A32L5_CFC_2</t>
  </si>
  <si>
    <t>BYPLM.A32L5_CFC_3</t>
  </si>
  <si>
    <t>BYPLM.A32L5_CFC_4</t>
  </si>
  <si>
    <t>BYPLM.A32L5_CFC_5</t>
  </si>
  <si>
    <t>BYPLM.A32L5_CFC_6</t>
  </si>
  <si>
    <t>BJBHT.A33L5</t>
  </si>
  <si>
    <t>BYPLM.A33L5_CFC_1</t>
  </si>
  <si>
    <t>BYPLM.A33L5_CFC_2</t>
  </si>
  <si>
    <t>BYPLM.A33L5_CFC_3</t>
  </si>
  <si>
    <t>BYPLM.A33L5_CFC_4</t>
  </si>
  <si>
    <t>BYPLM.A33L5_CFC_5</t>
  </si>
  <si>
    <t>SR5=BY02_1_6_3_2</t>
  </si>
  <si>
    <t>SR5=BY02_1_17_13_1</t>
  </si>
  <si>
    <t>SR5=BY02_1_17_13_2</t>
  </si>
  <si>
    <t>BYPLM.A33L5_CFC_6</t>
  </si>
  <si>
    <t>Half octant 5 left</t>
  </si>
  <si>
    <t>Half octant 5 right</t>
  </si>
  <si>
    <t>BJBAP.A1R5_1</t>
  </si>
  <si>
    <t>RR57=BY02_1_1_1</t>
  </si>
  <si>
    <t>BJBAP.A1R5_2</t>
  </si>
  <si>
    <t>RR57=BY02_1_1_2</t>
  </si>
  <si>
    <t>BJBAP.A1R5_3</t>
  </si>
  <si>
    <t>RR57=BY02_1_1_3</t>
  </si>
  <si>
    <t>BJBAP.A1R5_4</t>
  </si>
  <si>
    <t>RR57=BY02_1_1_4</t>
  </si>
  <si>
    <t>BJBHT.B1R5</t>
  </si>
  <si>
    <t>BJBAP.B1R5_1</t>
  </si>
  <si>
    <t>RR57=BY02_1_2_1</t>
  </si>
  <si>
    <t>BJBAP.B1R5_2</t>
  </si>
  <si>
    <t>RR57=BY02_1_2_2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</si>
</sst>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CHF&quot;;\-#,##0\ &quot;CHF&quot;"/>
    <numFmt numFmtId="181" formatCode="#,##0\ &quot;CHF&quot;;[Red]\-#,##0\ &quot;CHF&quot;"/>
    <numFmt numFmtId="182" formatCode="#,##0.00\ &quot;CHF&quot;;\-#,##0.00\ &quot;CHF&quot;"/>
    <numFmt numFmtId="183" formatCode="#,##0.00\ &quot;CHF&quot;;[Red]\-#,##0.00\ &quot;CHF&quot;"/>
    <numFmt numFmtId="184" formatCode="_-* #,##0\ &quot;CHF&quot;_-;\-* #,##0\ &quot;CHF&quot;_-;_-* &quot;-&quot;\ &quot;CHF&quot;_-;_-@_-"/>
    <numFmt numFmtId="185" formatCode="_-* #,##0\ _C_H_F_-;\-* #,##0\ _C_H_F_-;_-* &quot;-&quot;\ _C_H_F_-;_-@_-"/>
    <numFmt numFmtId="186" formatCode="_-* #,##0.00\ &quot;CHF&quot;_-;\-* #,##0.00\ &quot;CHF&quot;_-;_-* &quot;-&quot;??\ &quot;CHF&quot;_-;_-@_-"/>
    <numFmt numFmtId="187" formatCode="_-* #,##0.00\ _C_H_F_-;\-* #,##0.00\ _C_H_F_-;_-* &quot;-&quot;??\ _C_H_F_-;_-@_-"/>
    <numFmt numFmtId="188" formatCode="&quot;CHF&quot;\ #,##0;&quot;CHF&quot;\ \-#,##0"/>
    <numFmt numFmtId="189" formatCode="&quot;CHF&quot;\ #,##0;[Red]&quot;CHF&quot;\ \-#,##0"/>
    <numFmt numFmtId="190" formatCode="&quot;CHF&quot;\ #,##0.00;&quot;CHF&quot;\ \-#,##0.00"/>
    <numFmt numFmtId="191" formatCode="&quot;CHF&quot;\ #,##0.00;[Red]&quot;CHF&quot;\ \-#,##0.00"/>
    <numFmt numFmtId="192" formatCode="d/mm/yy\ h:mm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SFr.&quot;\ #,##0;&quot;SFr.&quot;\ \-#,##0"/>
    <numFmt numFmtId="202" formatCode="&quot;SFr.&quot;\ #,##0;[Red]&quot;SFr.&quot;\ \-#,##0"/>
    <numFmt numFmtId="203" formatCode="&quot;SFr.&quot;\ #,##0.00;&quot;SFr.&quot;\ \-#,##0.00"/>
    <numFmt numFmtId="204" formatCode="&quot;SFr.&quot;\ #,##0.00;[Red]&quot;SFr.&quot;\ \-#,##0.00"/>
    <numFmt numFmtId="205" formatCode="_ &quot;SFr.&quot;\ * #,##0_ ;_ &quot;SFr.&quot;\ * \-#,##0_ ;_ &quot;SFr.&quot;\ * &quot;-&quot;_ ;_ @_ "/>
    <numFmt numFmtId="206" formatCode="_ &quot;SFr.&quot;\ * #,##0.00_ ;_ &quot;SFr.&quot;\ * \-#,##0.00_ ;_ &quot;SFr.&quot;\ * &quot;-&quot;??_ ;_ @_ "/>
    <numFmt numFmtId="207" formatCode="&quot;£&quot;#,##0;\-&quot;£&quot;#,##0"/>
    <numFmt numFmtId="208" formatCode="&quot;£&quot;#,##0;[Red]\-&quot;£&quot;#,##0"/>
    <numFmt numFmtId="209" formatCode="&quot;£&quot;#,##0.00;\-&quot;£&quot;#,##0.00"/>
    <numFmt numFmtId="210" formatCode="&quot;£&quot;#,##0.00;[Red]\-&quot;£&quot;#,##0.00"/>
    <numFmt numFmtId="211" formatCode="_-&quot;£&quot;* #,##0_-;\-&quot;£&quot;* #,##0_-;_-&quot;£&quot;* &quot;-&quot;_-;_-@_-"/>
    <numFmt numFmtId="212" formatCode="_-* #,##0_-;\-* #,##0_-;_-* &quot;-&quot;_-;_-@_-"/>
    <numFmt numFmtId="213" formatCode="_-&quot;£&quot;* #,##0.00_-;\-&quot;£&quot;* #,##0.00_-;_-&quot;£&quot;* &quot;-&quot;??_-;_-@_-"/>
    <numFmt numFmtId="214" formatCode="_-* #,##0.00_-;\-* #,##0.00_-;_-* &quot;-&quot;??_-;_-@_-"/>
  </numFmts>
  <fonts count="42">
    <font>
      <sz val="10"/>
      <name val="Arial"/>
      <family val="0"/>
    </font>
    <font>
      <sz val="10"/>
      <name val="MS Sans Serif"/>
      <family val="0"/>
    </font>
    <font>
      <sz val="9"/>
      <name val="MS Sans Serif"/>
      <family val="2"/>
    </font>
    <font>
      <b/>
      <sz val="12"/>
      <name val="MS Sans Serif"/>
      <family val="2"/>
    </font>
    <font>
      <b/>
      <sz val="9"/>
      <name val="MS Sans Serif"/>
      <family val="2"/>
    </font>
    <font>
      <b/>
      <sz val="9"/>
      <color indexed="10"/>
      <name val="MS Sans Serif"/>
      <family val="2"/>
    </font>
    <font>
      <b/>
      <sz val="9"/>
      <color indexed="10"/>
      <name val="Microsoft Sans Serif"/>
      <family val="2"/>
    </font>
    <font>
      <sz val="12"/>
      <name val="Arial"/>
      <family val="0"/>
    </font>
    <font>
      <sz val="12"/>
      <name val="MS Sans Serif"/>
      <family val="2"/>
    </font>
    <font>
      <b/>
      <sz val="12"/>
      <name val="Microsoft Sans Serif"/>
      <family val="2"/>
    </font>
    <font>
      <b/>
      <sz val="9"/>
      <name val="Microsoft Sans Serif"/>
      <family val="2"/>
    </font>
    <font>
      <sz val="9"/>
      <color indexed="14"/>
      <name val="MS Sans Serif"/>
      <family val="2"/>
    </font>
    <font>
      <sz val="9"/>
      <name val="Microsoft Sans Serif"/>
      <family val="2"/>
    </font>
    <font>
      <sz val="9"/>
      <color indexed="14"/>
      <name val="Microsoft Sans Serif"/>
      <family val="2"/>
    </font>
    <font>
      <sz val="9"/>
      <color indexed="10"/>
      <name val="MS Sans Serif"/>
      <family val="2"/>
    </font>
    <font>
      <sz val="9"/>
      <color indexed="10"/>
      <name val="Microsoft Sans Serif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57"/>
      <name val="Arial"/>
      <family val="2"/>
    </font>
    <font>
      <sz val="9"/>
      <color indexed="53"/>
      <name val="Arial"/>
      <family val="2"/>
    </font>
    <font>
      <sz val="9"/>
      <color indexed="14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9"/>
      <name val="Arial Unicode MS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  <font>
      <b/>
      <sz val="9"/>
      <color indexed="8"/>
      <name val="Arial"/>
      <family val="2"/>
    </font>
    <font>
      <sz val="10"/>
      <name val="Bitstream Vera Sans"/>
      <family val="2"/>
    </font>
    <font>
      <b/>
      <sz val="10"/>
      <color indexed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left"/>
      <protection/>
    </xf>
    <xf numFmtId="0" fontId="5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3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center"/>
    </xf>
    <xf numFmtId="0" fontId="12" fillId="2" borderId="1" xfId="21" applyFont="1" applyFill="1" applyBorder="1" applyAlignment="1">
      <alignment horizontal="left"/>
      <protection/>
    </xf>
    <xf numFmtId="0" fontId="1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2" fillId="0" borderId="0" xfId="21" applyFont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2" fillId="3" borderId="0" xfId="21" applyFont="1" applyFill="1" applyBorder="1" applyAlignment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21" applyFont="1" applyBorder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2" borderId="6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2" fillId="2" borderId="7" xfId="21" applyFont="1" applyFill="1" applyBorder="1" applyAlignment="1">
      <alignment horizontal="center"/>
      <protection/>
    </xf>
    <xf numFmtId="0" fontId="2" fillId="2" borderId="0" xfId="21" applyFont="1" applyFill="1" applyBorder="1" applyAlignment="1">
      <alignment horizontal="center"/>
      <protection/>
    </xf>
    <xf numFmtId="0" fontId="2" fillId="2" borderId="6" xfId="21" applyFont="1" applyFill="1" applyBorder="1" applyAlignment="1">
      <alignment horizontal="center"/>
      <protection/>
    </xf>
    <xf numFmtId="0" fontId="2" fillId="2" borderId="8" xfId="21" applyFont="1" applyFill="1" applyBorder="1" applyAlignment="1">
      <alignment horizontal="center"/>
      <protection/>
    </xf>
    <xf numFmtId="0" fontId="2" fillId="2" borderId="9" xfId="21" applyFont="1" applyFill="1" applyBorder="1" applyAlignment="1">
      <alignment horizontal="center"/>
      <protection/>
    </xf>
    <xf numFmtId="0" fontId="2" fillId="2" borderId="10" xfId="0" applyFont="1" applyFill="1" applyBorder="1" applyAlignment="1">
      <alignment horizontal="left"/>
    </xf>
    <xf numFmtId="0" fontId="2" fillId="3" borderId="0" xfId="21" applyFont="1" applyFill="1" applyBorder="1" applyAlignment="1">
      <alignment horizontal="left"/>
      <protection/>
    </xf>
    <xf numFmtId="0" fontId="11" fillId="3" borderId="0" xfId="21" applyFont="1" applyFill="1" applyBorder="1" applyAlignment="1">
      <alignment horizontal="left"/>
      <protection/>
    </xf>
    <xf numFmtId="0" fontId="2" fillId="2" borderId="0" xfId="0" applyFont="1" applyFill="1" applyBorder="1" applyAlignment="1">
      <alignment horizontal="left"/>
    </xf>
    <xf numFmtId="0" fontId="2" fillId="0" borderId="0" xfId="21" applyFont="1" applyFill="1" applyBorder="1" applyAlignment="1">
      <alignment horizontal="left"/>
      <protection/>
    </xf>
    <xf numFmtId="0" fontId="2" fillId="0" borderId="0" xfId="0" applyFont="1" applyFill="1" applyAlignment="1">
      <alignment horizontal="center"/>
    </xf>
    <xf numFmtId="0" fontId="10" fillId="0" borderId="0" xfId="21" applyFont="1" applyFill="1" applyBorder="1" applyAlignment="1">
      <alignment horizontal="left"/>
      <protection/>
    </xf>
    <xf numFmtId="0" fontId="14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0" fontId="14" fillId="3" borderId="0" xfId="21" applyFont="1" applyFill="1" applyBorder="1" applyAlignment="1">
      <alignment/>
      <protection/>
    </xf>
    <xf numFmtId="0" fontId="2" fillId="3" borderId="3" xfId="21" applyFont="1" applyFill="1" applyBorder="1" applyAlignment="1">
      <alignment horizontal="left"/>
      <protection/>
    </xf>
    <xf numFmtId="0" fontId="2" fillId="3" borderId="3" xfId="21" applyFont="1" applyFill="1" applyBorder="1" applyAlignment="1">
      <alignment/>
      <protection/>
    </xf>
    <xf numFmtId="0" fontId="2" fillId="0" borderId="3" xfId="0" applyFon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8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0" fillId="0" borderId="8" xfId="0" applyBorder="1" applyAlignment="1">
      <alignment/>
    </xf>
    <xf numFmtId="0" fontId="18" fillId="0" borderId="8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center"/>
    </xf>
    <xf numFmtId="0" fontId="18" fillId="0" borderId="8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23" fillId="0" borderId="0" xfId="21" applyFont="1" applyFill="1" applyBorder="1" applyAlignment="1">
      <alignment horizontal="left"/>
      <protection/>
    </xf>
    <xf numFmtId="0" fontId="23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21" applyFont="1" applyFill="1" applyBorder="1" applyAlignment="1">
      <alignment horizontal="left"/>
      <protection/>
    </xf>
    <xf numFmtId="0" fontId="18" fillId="0" borderId="8" xfId="0" applyFont="1" applyFill="1" applyBorder="1" applyAlignment="1">
      <alignment/>
    </xf>
    <xf numFmtId="0" fontId="18" fillId="0" borderId="8" xfId="21" applyFont="1" applyFill="1" applyBorder="1" applyAlignment="1">
      <alignment horizontal="left"/>
      <protection/>
    </xf>
    <xf numFmtId="0" fontId="18" fillId="0" borderId="0" xfId="21" applyFont="1" applyFill="1" applyBorder="1" applyAlignment="1">
      <alignment horizontal="center"/>
      <protection/>
    </xf>
    <xf numFmtId="0" fontId="18" fillId="0" borderId="8" xfId="21" applyFont="1" applyFill="1" applyBorder="1" applyAlignment="1">
      <alignment horizontal="center"/>
      <protection/>
    </xf>
    <xf numFmtId="0" fontId="25" fillId="0" borderId="0" xfId="21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center"/>
    </xf>
    <xf numFmtId="0" fontId="23" fillId="0" borderId="0" xfId="21" applyFont="1" applyFill="1" applyBorder="1" applyAlignment="1">
      <alignment horizontal="center"/>
      <protection/>
    </xf>
    <xf numFmtId="0" fontId="23" fillId="0" borderId="8" xfId="21" applyFont="1" applyFill="1" applyBorder="1" applyAlignment="1">
      <alignment horizontal="center"/>
      <protection/>
    </xf>
    <xf numFmtId="0" fontId="25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8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31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18" fillId="0" borderId="5" xfId="21" applyFont="1" applyFill="1" applyBorder="1" applyAlignment="1">
      <alignment horizontal="left"/>
      <protection/>
    </xf>
    <xf numFmtId="0" fontId="2" fillId="0" borderId="0" xfId="21" applyFont="1" applyFill="1" applyBorder="1" applyAlignment="1">
      <alignment/>
      <protection/>
    </xf>
    <xf numFmtId="0" fontId="2" fillId="0" borderId="3" xfId="21" applyFont="1" applyFill="1" applyBorder="1" applyAlignment="1">
      <alignment/>
      <protection/>
    </xf>
    <xf numFmtId="0" fontId="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7" fillId="0" borderId="0" xfId="21" applyFont="1" applyFill="1" applyBorder="1" applyAlignment="1">
      <alignment horizontal="center"/>
      <protection/>
    </xf>
    <xf numFmtId="0" fontId="27" fillId="0" borderId="8" xfId="21" applyFont="1" applyFill="1" applyBorder="1" applyAlignment="1">
      <alignment horizontal="center"/>
      <protection/>
    </xf>
    <xf numFmtId="0" fontId="24" fillId="0" borderId="0" xfId="21" applyFont="1" applyFill="1" applyBorder="1" applyAlignment="1">
      <alignment horizontal="center"/>
      <protection/>
    </xf>
    <xf numFmtId="0" fontId="24" fillId="0" borderId="8" xfId="21" applyFont="1" applyFill="1" applyBorder="1" applyAlignment="1">
      <alignment horizontal="center"/>
      <protection/>
    </xf>
    <xf numFmtId="0" fontId="26" fillId="0" borderId="0" xfId="21" applyFont="1" applyFill="1" applyBorder="1" applyAlignment="1">
      <alignment horizontal="center"/>
      <protection/>
    </xf>
    <xf numFmtId="0" fontId="24" fillId="0" borderId="0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/>
    </xf>
    <xf numFmtId="0" fontId="14" fillId="0" borderId="0" xfId="0" applyFont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4" xfId="21" applyFont="1" applyFill="1" applyBorder="1" applyAlignment="1">
      <alignment horizontal="center"/>
      <protection/>
    </xf>
    <xf numFmtId="0" fontId="2" fillId="2" borderId="1" xfId="0" applyFont="1" applyFill="1" applyBorder="1" applyAlignment="1">
      <alignment/>
    </xf>
    <xf numFmtId="0" fontId="11" fillId="0" borderId="0" xfId="0" applyFont="1" applyAlignment="1">
      <alignment/>
    </xf>
    <xf numFmtId="0" fontId="2" fillId="2" borderId="0" xfId="21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10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2" fillId="0" borderId="3" xfId="21" applyFont="1" applyBorder="1" applyAlignment="1">
      <alignment/>
      <protection/>
    </xf>
    <xf numFmtId="0" fontId="11" fillId="0" borderId="3" xfId="0" applyFont="1" applyBorder="1" applyAlignment="1">
      <alignment/>
    </xf>
    <xf numFmtId="0" fontId="1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1" fillId="3" borderId="3" xfId="21" applyFont="1" applyFill="1" applyBorder="1" applyAlignment="1">
      <alignment horizontal="left"/>
      <protection/>
    </xf>
    <xf numFmtId="0" fontId="2" fillId="0" borderId="3" xfId="21" applyFont="1" applyBorder="1" applyAlignment="1">
      <alignment horizontal="left"/>
      <protection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14" fontId="19" fillId="0" borderId="0" xfId="0" applyNumberFormat="1" applyFont="1" applyBorder="1" applyAlignment="1">
      <alignment horizontal="left" vertical="center"/>
    </xf>
    <xf numFmtId="0" fontId="35" fillId="0" borderId="0" xfId="0" applyFont="1" applyBorder="1" applyAlignment="1">
      <alignment horizontal="left"/>
    </xf>
    <xf numFmtId="0" fontId="35" fillId="0" borderId="8" xfId="0" applyFont="1" applyBorder="1" applyAlignment="1">
      <alignment horizontal="left"/>
    </xf>
    <xf numFmtId="0" fontId="2" fillId="3" borderId="8" xfId="21" applyFont="1" applyFill="1" applyBorder="1" applyAlignment="1">
      <alignment/>
      <protection/>
    </xf>
    <xf numFmtId="0" fontId="2" fillId="0" borderId="8" xfId="21" applyFont="1" applyBorder="1" applyAlignment="1">
      <alignment/>
      <protection/>
    </xf>
    <xf numFmtId="14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8" xfId="0" applyFont="1" applyFill="1" applyBorder="1" applyAlignment="1">
      <alignment/>
    </xf>
    <xf numFmtId="0" fontId="0" fillId="0" borderId="0" xfId="0" applyFont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21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left"/>
    </xf>
    <xf numFmtId="0" fontId="37" fillId="0" borderId="0" xfId="21" applyFont="1" applyFill="1" applyBorder="1" applyAlignment="1">
      <alignment/>
      <protection/>
    </xf>
    <xf numFmtId="0" fontId="38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8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2" fontId="18" fillId="0" borderId="0" xfId="21" applyNumberFormat="1" applyFont="1" applyFill="1" applyBorder="1" applyAlignment="1">
      <alignment horizontal="center"/>
      <protection/>
    </xf>
    <xf numFmtId="2" fontId="18" fillId="0" borderId="0" xfId="0" applyNumberFormat="1" applyFont="1" applyBorder="1" applyAlignment="1">
      <alignment/>
    </xf>
    <xf numFmtId="0" fontId="36" fillId="0" borderId="8" xfId="21" applyFont="1" applyFill="1" applyBorder="1" applyAlignment="1">
      <alignment horizontal="left"/>
      <protection/>
    </xf>
    <xf numFmtId="0" fontId="37" fillId="0" borderId="8" xfId="21" applyFont="1" applyFill="1" applyBorder="1" applyAlignment="1">
      <alignment/>
      <protection/>
    </xf>
    <xf numFmtId="0" fontId="36" fillId="0" borderId="8" xfId="0" applyFont="1" applyFill="1" applyBorder="1" applyAlignment="1">
      <alignment horizontal="left"/>
    </xf>
    <xf numFmtId="0" fontId="37" fillId="0" borderId="8" xfId="0" applyFont="1" applyBorder="1" applyAlignment="1">
      <alignment/>
    </xf>
    <xf numFmtId="0" fontId="36" fillId="0" borderId="8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18" fillId="0" borderId="0" xfId="21" applyFont="1" applyFill="1" applyBorder="1" applyAlignment="1">
      <alignment horizontal="left"/>
      <protection/>
    </xf>
    <xf numFmtId="0" fontId="18" fillId="0" borderId="8" xfId="0" applyFont="1" applyFill="1" applyBorder="1" applyAlignment="1">
      <alignment horizontal="left"/>
    </xf>
    <xf numFmtId="0" fontId="18" fillId="0" borderId="8" xfId="21" applyFont="1" applyFill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18" fillId="0" borderId="0" xfId="21" applyFont="1" applyFill="1" applyBorder="1" applyAlignment="1">
      <alignment/>
      <protection/>
    </xf>
    <xf numFmtId="0" fontId="18" fillId="0" borderId="0" xfId="0" applyFont="1" applyFill="1" applyBorder="1" applyAlignment="1">
      <alignment/>
    </xf>
    <xf numFmtId="0" fontId="14" fillId="3" borderId="3" xfId="21" applyFont="1" applyFill="1" applyBorder="1" applyAlignment="1">
      <alignment/>
      <protection/>
    </xf>
    <xf numFmtId="0" fontId="2" fillId="0" borderId="0" xfId="21" applyFont="1" applyFill="1" applyBorder="1" applyAlignment="1">
      <alignment horizontal="center"/>
      <protection/>
    </xf>
    <xf numFmtId="0" fontId="12" fillId="2" borderId="7" xfId="0" applyFont="1" applyFill="1" applyBorder="1" applyAlignment="1">
      <alignment horizontal="center"/>
    </xf>
    <xf numFmtId="0" fontId="2" fillId="2" borderId="3" xfId="21" applyFont="1" applyFill="1" applyBorder="1" applyAlignment="1">
      <alignment horizontal="left"/>
      <protection/>
    </xf>
    <xf numFmtId="0" fontId="12" fillId="2" borderId="12" xfId="0" applyFont="1" applyFill="1" applyBorder="1" applyAlignment="1">
      <alignment horizontal="center"/>
    </xf>
    <xf numFmtId="0" fontId="2" fillId="2" borderId="10" xfId="21" applyFont="1" applyFill="1" applyBorder="1" applyAlignment="1">
      <alignment horizontal="left"/>
      <protection/>
    </xf>
    <xf numFmtId="0" fontId="12" fillId="0" borderId="0" xfId="0" applyFont="1" applyFill="1" applyBorder="1" applyAlignment="1">
      <alignment horizontal="center"/>
    </xf>
    <xf numFmtId="0" fontId="12" fillId="0" borderId="0" xfId="21" applyFont="1" applyFill="1" applyBorder="1" applyAlignment="1">
      <alignment horizontal="left"/>
      <protection/>
    </xf>
    <xf numFmtId="0" fontId="22" fillId="0" borderId="0" xfId="0" applyFont="1" applyAlignment="1">
      <alignment horizontal="center"/>
    </xf>
    <xf numFmtId="0" fontId="18" fillId="0" borderId="13" xfId="21" applyFont="1" applyFill="1" applyBorder="1" applyAlignment="1">
      <alignment horizontal="left"/>
      <protection/>
    </xf>
    <xf numFmtId="0" fontId="2" fillId="2" borderId="2" xfId="0" applyFont="1" applyFill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4" fontId="21" fillId="0" borderId="0" xfId="0" applyNumberFormat="1" applyFont="1" applyFill="1" applyBorder="1" applyAlignment="1">
      <alignment horizontal="left"/>
    </xf>
    <xf numFmtId="0" fontId="18" fillId="0" borderId="0" xfId="21" applyFont="1" applyBorder="1" applyAlignment="1">
      <alignment/>
      <protection/>
    </xf>
    <xf numFmtId="0" fontId="18" fillId="0" borderId="8" xfId="21" applyFont="1" applyBorder="1" applyAlignment="1">
      <alignment/>
      <protection/>
    </xf>
    <xf numFmtId="0" fontId="18" fillId="0" borderId="0" xfId="0" applyFont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/>
    </xf>
    <xf numFmtId="2" fontId="18" fillId="0" borderId="8" xfId="21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2" fontId="18" fillId="0" borderId="8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40" fillId="0" borderId="8" xfId="0" applyFont="1" applyFill="1" applyBorder="1" applyAlignment="1">
      <alignment horizontal="left"/>
    </xf>
    <xf numFmtId="2" fontId="18" fillId="0" borderId="8" xfId="0" applyNumberFormat="1" applyFont="1" applyBorder="1" applyAlignment="1">
      <alignment horizontal="center" wrapText="1"/>
    </xf>
    <xf numFmtId="2" fontId="18" fillId="0" borderId="0" xfId="0" applyNumberFormat="1" applyFont="1" applyBorder="1" applyAlignment="1">
      <alignment horizontal="center" wrapText="1"/>
    </xf>
    <xf numFmtId="2" fontId="18" fillId="0" borderId="0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2" fontId="18" fillId="0" borderId="8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 wrapText="1"/>
    </xf>
    <xf numFmtId="2" fontId="18" fillId="0" borderId="0" xfId="21" applyNumberFormat="1" applyFont="1" applyAlignment="1">
      <alignment horizontal="center"/>
      <protection/>
    </xf>
    <xf numFmtId="2" fontId="18" fillId="0" borderId="8" xfId="21" applyNumberFormat="1" applyFont="1" applyBorder="1" applyAlignment="1">
      <alignment horizontal="center"/>
      <protection/>
    </xf>
    <xf numFmtId="2" fontId="18" fillId="0" borderId="0" xfId="0" applyNumberFormat="1" applyFont="1" applyAlignment="1">
      <alignment/>
    </xf>
    <xf numFmtId="2" fontId="27" fillId="0" borderId="0" xfId="0" applyNumberFormat="1" applyFont="1" applyBorder="1" applyAlignment="1">
      <alignment horizontal="center" wrapText="1"/>
    </xf>
    <xf numFmtId="2" fontId="27" fillId="0" borderId="0" xfId="0" applyNumberFormat="1" applyFont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2" fontId="18" fillId="0" borderId="13" xfId="21" applyNumberFormat="1" applyFont="1" applyFill="1" applyBorder="1" applyAlignment="1">
      <alignment horizontal="center"/>
      <protection/>
    </xf>
    <xf numFmtId="2" fontId="18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2" fontId="27" fillId="0" borderId="0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8" xfId="0" applyFont="1" applyBorder="1" applyAlignment="1">
      <alignment/>
    </xf>
    <xf numFmtId="14" fontId="10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le_in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BLM-positions-LS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 left"/>
      <sheetName val="1 right"/>
      <sheetName val="2 left"/>
      <sheetName val="2 right"/>
      <sheetName val="3 left"/>
      <sheetName val="3 right"/>
      <sheetName val="4 left"/>
      <sheetName val="4 right"/>
      <sheetName val="5 left"/>
      <sheetName val="5 right"/>
      <sheetName val="6 left"/>
      <sheetName val="6 right"/>
      <sheetName val="7 left"/>
      <sheetName val="7 right"/>
      <sheetName val="8 left"/>
      <sheetName val="8 right"/>
    </sheetNames>
    <sheetDataSet>
      <sheetData sheetId="0">
        <row r="82">
          <cell r="G82">
            <v>12891.0409</v>
          </cell>
          <cell r="H82">
            <v>12893.453400000002</v>
          </cell>
          <cell r="I82">
            <v>12898.1959</v>
          </cell>
          <cell r="J82">
            <v>12895.6959</v>
          </cell>
          <cell r="K82">
            <v>12892.453400000002</v>
          </cell>
          <cell r="L82">
            <v>12887.950900000002</v>
          </cell>
        </row>
        <row r="83">
          <cell r="G83">
            <v>12943.8226</v>
          </cell>
          <cell r="H83">
            <v>12946.3056</v>
          </cell>
          <cell r="I83">
            <v>12950.9776</v>
          </cell>
          <cell r="J83">
            <v>12948.4776</v>
          </cell>
          <cell r="K83">
            <v>12945.1056</v>
          </cell>
          <cell r="L83">
            <v>12940.732600000001</v>
          </cell>
        </row>
        <row r="85">
          <cell r="J85">
            <v>12969.558599999998</v>
          </cell>
          <cell r="K85">
            <v>12974.7586</v>
          </cell>
        </row>
        <row r="86">
          <cell r="G86">
            <v>12982.8876</v>
          </cell>
          <cell r="H86">
            <v>12986.0921</v>
          </cell>
          <cell r="I86">
            <v>12991.4426</v>
          </cell>
          <cell r="J86">
            <v>12988.9426</v>
          </cell>
          <cell r="K86">
            <v>12984.892100000001</v>
          </cell>
          <cell r="L86">
            <v>12979.797600000002</v>
          </cell>
        </row>
        <row r="87">
          <cell r="G87">
            <v>13023.352599999998</v>
          </cell>
          <cell r="H87">
            <v>13025.835599999999</v>
          </cell>
          <cell r="I87">
            <v>13030.5076</v>
          </cell>
          <cell r="J87">
            <v>13028.0076</v>
          </cell>
          <cell r="K87">
            <v>13024.6356</v>
          </cell>
          <cell r="L87">
            <v>13020.2626</v>
          </cell>
        </row>
        <row r="88">
          <cell r="I88">
            <v>13032.677599999999</v>
          </cell>
          <cell r="J88">
            <v>13036.327599999999</v>
          </cell>
          <cell r="K88">
            <v>13039.977599999998</v>
          </cell>
          <cell r="L88">
            <v>13043.6276</v>
          </cell>
        </row>
        <row r="89">
          <cell r="J89">
            <v>13049.087599999999</v>
          </cell>
          <cell r="K89">
            <v>13054.2876</v>
          </cell>
        </row>
        <row r="90">
          <cell r="G90">
            <v>13062.417599999999</v>
          </cell>
          <cell r="H90">
            <v>13066.0411</v>
          </cell>
          <cell r="J90">
            <v>13069.4076</v>
          </cell>
          <cell r="K90">
            <v>13064.8411</v>
          </cell>
          <cell r="L90">
            <v>13059.2876</v>
          </cell>
        </row>
        <row r="91">
          <cell r="G91">
            <v>13099.3136</v>
          </cell>
          <cell r="H91">
            <v>13101.751600000001</v>
          </cell>
          <cell r="I91">
            <v>13106.2706</v>
          </cell>
          <cell r="J91">
            <v>13104.2196</v>
          </cell>
          <cell r="K91">
            <v>13100.5516</v>
          </cell>
          <cell r="L91">
            <v>13095.585599999999</v>
          </cell>
        </row>
        <row r="92">
          <cell r="G92">
            <v>13131.213600000001</v>
          </cell>
          <cell r="H92">
            <v>13133.651600000001</v>
          </cell>
          <cell r="I92">
            <v>13138.1726</v>
          </cell>
          <cell r="J92">
            <v>13136.1196</v>
          </cell>
          <cell r="K92">
            <v>13132.4516</v>
          </cell>
          <cell r="L92">
            <v>13127.2356</v>
          </cell>
        </row>
        <row r="93">
          <cell r="G93">
            <v>13158.8266</v>
          </cell>
          <cell r="H93">
            <v>13162.5236</v>
          </cell>
          <cell r="I93">
            <v>13167.3416</v>
          </cell>
          <cell r="J93">
            <v>13164.8416</v>
          </cell>
          <cell r="K93">
            <v>13161.3236</v>
          </cell>
          <cell r="L93">
            <v>13154.8486</v>
          </cell>
        </row>
        <row r="96">
          <cell r="G96">
            <v>13275.9806</v>
          </cell>
          <cell r="H96">
            <v>13279.7916</v>
          </cell>
          <cell r="I96">
            <v>13285.8976</v>
          </cell>
          <cell r="J96">
            <v>13282.9036</v>
          </cell>
          <cell r="K96">
            <v>13278.7916</v>
          </cell>
          <cell r="L96">
            <v>13271.2306</v>
          </cell>
        </row>
        <row r="97">
          <cell r="G97">
            <v>13289.068599999999</v>
          </cell>
          <cell r="H97">
            <v>13292.277600000001</v>
          </cell>
          <cell r="I97">
            <v>13294.5566</v>
          </cell>
          <cell r="J97">
            <v>13294.1656</v>
          </cell>
          <cell r="K97">
            <v>13290.741600000001</v>
          </cell>
          <cell r="L97">
            <v>13287.5996</v>
          </cell>
        </row>
        <row r="98">
          <cell r="G98">
            <v>13299.8928</v>
          </cell>
          <cell r="H98">
            <v>13303.7916</v>
          </cell>
          <cell r="J98">
            <v>13306.0116</v>
          </cell>
          <cell r="K98">
            <v>13302.7916</v>
          </cell>
          <cell r="L98">
            <v>13297.0828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H792"/>
  <sheetViews>
    <sheetView workbookViewId="0" topLeftCell="A193">
      <selection activeCell="E215" sqref="E215:E220"/>
    </sheetView>
  </sheetViews>
  <sheetFormatPr defaultColWidth="9.140625" defaultRowHeight="12.75"/>
  <cols>
    <col min="1" max="1" width="5.421875" style="76" customWidth="1"/>
    <col min="2" max="2" width="12.140625" style="76" customWidth="1"/>
    <col min="3" max="3" width="5.8515625" style="76" customWidth="1"/>
    <col min="4" max="4" width="13.28125" style="76" customWidth="1"/>
    <col min="5" max="5" width="9.7109375" style="226" customWidth="1"/>
    <col min="6" max="6" width="26.421875" style="76" customWidth="1"/>
    <col min="7" max="7" width="12.28125" style="76" customWidth="1"/>
    <col min="8" max="8" width="14.28125" style="76" customWidth="1"/>
    <col min="9" max="9" width="9.140625" style="76" customWidth="1"/>
    <col min="10" max="10" width="19.00390625" style="76" customWidth="1"/>
    <col min="11" max="11" width="9.57421875" style="76" customWidth="1"/>
    <col min="12" max="12" width="17.00390625" style="76" customWidth="1"/>
    <col min="13" max="13" width="19.00390625" style="76" customWidth="1"/>
    <col min="14" max="14" width="22.8515625" style="86" customWidth="1"/>
    <col min="15" max="15" width="9.57421875" style="74" customWidth="1"/>
    <col min="16" max="16" width="6.57421875" style="167" customWidth="1"/>
  </cols>
  <sheetData>
    <row r="1" spans="2:34" ht="15.75">
      <c r="B1" s="205" t="s">
        <v>1432</v>
      </c>
      <c r="I1" s="77" t="s">
        <v>2800</v>
      </c>
      <c r="K1" s="78"/>
      <c r="N1" s="85"/>
      <c r="O1" s="158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</row>
    <row r="2" spans="1:34" ht="12.75" customHeight="1">
      <c r="A2" s="74"/>
      <c r="B2" s="206"/>
      <c r="J2" s="76" t="s">
        <v>324</v>
      </c>
      <c r="K2" s="76" t="s">
        <v>325</v>
      </c>
      <c r="M2" s="76" t="s">
        <v>326</v>
      </c>
      <c r="N2" s="80" t="s">
        <v>327</v>
      </c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</row>
    <row r="3" spans="1:16" s="84" customFormat="1" ht="12.75" customHeight="1">
      <c r="A3" s="81" t="s">
        <v>328</v>
      </c>
      <c r="B3" s="82" t="s">
        <v>71</v>
      </c>
      <c r="C3" s="82" t="s">
        <v>329</v>
      </c>
      <c r="D3" s="82" t="s">
        <v>250</v>
      </c>
      <c r="E3" s="227" t="s">
        <v>2379</v>
      </c>
      <c r="F3" s="121" t="s">
        <v>336</v>
      </c>
      <c r="G3" s="82" t="s">
        <v>331</v>
      </c>
      <c r="H3" s="82" t="s">
        <v>1384</v>
      </c>
      <c r="I3" s="82" t="s">
        <v>332</v>
      </c>
      <c r="J3" s="83" t="s">
        <v>1385</v>
      </c>
      <c r="K3" s="122" t="s">
        <v>2026</v>
      </c>
      <c r="L3" s="83" t="s">
        <v>2027</v>
      </c>
      <c r="M3" s="123" t="s">
        <v>2028</v>
      </c>
      <c r="N3" s="83" t="s">
        <v>2029</v>
      </c>
      <c r="O3" s="81" t="s">
        <v>330</v>
      </c>
      <c r="P3" s="157" t="s">
        <v>179</v>
      </c>
    </row>
    <row r="4" spans="1:34" ht="12.75" customHeight="1">
      <c r="A4" s="74"/>
      <c r="F4" s="96"/>
      <c r="I4" s="76" t="s">
        <v>333</v>
      </c>
      <c r="K4" s="122"/>
      <c r="L4" s="85"/>
      <c r="M4" s="74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</row>
    <row r="5" spans="6:34" ht="12.75" customHeight="1">
      <c r="F5" s="96"/>
      <c r="K5" s="74"/>
      <c r="L5" s="85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4:34" ht="12.75" customHeight="1">
      <c r="D6" s="68"/>
      <c r="F6" s="94"/>
      <c r="G6" s="100" t="s">
        <v>244</v>
      </c>
      <c r="H6" s="100" t="s">
        <v>344</v>
      </c>
      <c r="I6" s="76">
        <v>1508842</v>
      </c>
      <c r="J6" s="100" t="s">
        <v>681</v>
      </c>
      <c r="K6" s="100" t="s">
        <v>2030</v>
      </c>
      <c r="L6" s="100" t="s">
        <v>2044</v>
      </c>
      <c r="M6" s="85" t="s">
        <v>2058</v>
      </c>
      <c r="N6" s="115" t="s">
        <v>2072</v>
      </c>
      <c r="O6" s="107"/>
      <c r="P6" s="167">
        <v>0</v>
      </c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</row>
    <row r="7" spans="7:34" ht="12.75" customHeight="1">
      <c r="G7" s="100"/>
      <c r="H7" s="100" t="s">
        <v>343</v>
      </c>
      <c r="J7" s="100" t="s">
        <v>682</v>
      </c>
      <c r="K7" s="100" t="s">
        <v>2031</v>
      </c>
      <c r="L7" s="100" t="s">
        <v>2045</v>
      </c>
      <c r="M7" s="85" t="s">
        <v>2059</v>
      </c>
      <c r="N7" s="116" t="s">
        <v>2073</v>
      </c>
      <c r="O7" s="107"/>
      <c r="P7" s="167">
        <v>0</v>
      </c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</row>
    <row r="8" spans="7:34" ht="12.75" customHeight="1">
      <c r="G8" s="100"/>
      <c r="H8" s="100" t="s">
        <v>342</v>
      </c>
      <c r="J8" s="100" t="s">
        <v>683</v>
      </c>
      <c r="K8" s="100"/>
      <c r="L8" s="100"/>
      <c r="M8" s="85"/>
      <c r="N8" s="115"/>
      <c r="O8" s="107"/>
      <c r="P8" s="167">
        <v>0</v>
      </c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</row>
    <row r="9" spans="7:34" ht="12.75" customHeight="1">
      <c r="G9" s="100"/>
      <c r="H9" s="100" t="s">
        <v>341</v>
      </c>
      <c r="J9" s="100" t="s">
        <v>684</v>
      </c>
      <c r="K9" s="100"/>
      <c r="L9" s="100"/>
      <c r="M9" s="85"/>
      <c r="N9" s="116"/>
      <c r="O9" s="107"/>
      <c r="P9" s="168">
        <v>0</v>
      </c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</row>
    <row r="10" spans="7:34" ht="12.75" customHeight="1">
      <c r="G10" s="100"/>
      <c r="H10" s="100" t="s">
        <v>562</v>
      </c>
      <c r="J10" s="100" t="s">
        <v>685</v>
      </c>
      <c r="K10" s="100"/>
      <c r="L10" s="100"/>
      <c r="M10" s="85"/>
      <c r="N10" s="115"/>
      <c r="O10" s="107"/>
      <c r="P10" s="168">
        <v>0</v>
      </c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</row>
    <row r="11" spans="2:34" ht="12.75" customHeight="1">
      <c r="B11" s="105"/>
      <c r="C11" s="100"/>
      <c r="F11" s="96"/>
      <c r="G11" s="100"/>
      <c r="H11" s="100" t="s">
        <v>561</v>
      </c>
      <c r="J11" s="100" t="s">
        <v>686</v>
      </c>
      <c r="K11" s="100"/>
      <c r="L11" s="100"/>
      <c r="M11" s="85"/>
      <c r="N11" s="116"/>
      <c r="O11" s="107"/>
      <c r="P11" s="168">
        <v>0</v>
      </c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</row>
    <row r="12" spans="7:34" ht="12.75" customHeight="1">
      <c r="G12" s="100"/>
      <c r="H12" s="100" t="s">
        <v>560</v>
      </c>
      <c r="J12" s="100" t="s">
        <v>687</v>
      </c>
      <c r="K12" s="100"/>
      <c r="L12" s="100"/>
      <c r="M12" s="85"/>
      <c r="N12" s="115"/>
      <c r="O12" s="107"/>
      <c r="P12" s="167">
        <v>0</v>
      </c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</row>
    <row r="13" spans="1:34" ht="12.75" customHeight="1">
      <c r="A13" s="90">
        <v>1</v>
      </c>
      <c r="B13" s="102" t="s">
        <v>968</v>
      </c>
      <c r="C13" s="102" t="s">
        <v>335</v>
      </c>
      <c r="D13" s="265" t="s">
        <v>318</v>
      </c>
      <c r="E13" s="274">
        <v>13307.969</v>
      </c>
      <c r="F13" s="102" t="s">
        <v>190</v>
      </c>
      <c r="G13" s="102"/>
      <c r="H13" s="102" t="s">
        <v>559</v>
      </c>
      <c r="I13" s="90"/>
      <c r="J13" s="102" t="s">
        <v>688</v>
      </c>
      <c r="K13" s="102"/>
      <c r="L13" s="102"/>
      <c r="M13" s="92"/>
      <c r="N13" s="117"/>
      <c r="O13" s="108" t="s">
        <v>972</v>
      </c>
      <c r="P13" s="171">
        <v>1</v>
      </c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</row>
    <row r="14" spans="7:34" ht="12.75" customHeight="1">
      <c r="G14" s="100" t="s">
        <v>563</v>
      </c>
      <c r="H14" s="100" t="s">
        <v>347</v>
      </c>
      <c r="I14" s="100">
        <v>1508815</v>
      </c>
      <c r="J14" s="100" t="s">
        <v>689</v>
      </c>
      <c r="K14" s="100" t="s">
        <v>2032</v>
      </c>
      <c r="L14" s="100" t="s">
        <v>2046</v>
      </c>
      <c r="M14" s="85" t="s">
        <v>2060</v>
      </c>
      <c r="N14" s="115" t="s">
        <v>2074</v>
      </c>
      <c r="P14" s="168">
        <v>0</v>
      </c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</row>
    <row r="15" spans="7:34" ht="12.75" customHeight="1">
      <c r="G15" s="100"/>
      <c r="H15" s="100" t="s">
        <v>345</v>
      </c>
      <c r="I15" s="100"/>
      <c r="J15" s="100" t="s">
        <v>690</v>
      </c>
      <c r="K15" s="100" t="s">
        <v>2033</v>
      </c>
      <c r="L15" s="100" t="s">
        <v>2047</v>
      </c>
      <c r="M15" s="85" t="s">
        <v>2061</v>
      </c>
      <c r="N15" s="115" t="s">
        <v>2075</v>
      </c>
      <c r="P15" s="168">
        <v>0</v>
      </c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</row>
    <row r="16" spans="7:34" ht="12.75" customHeight="1">
      <c r="G16" s="100"/>
      <c r="H16" s="100" t="s">
        <v>974</v>
      </c>
      <c r="I16" s="100"/>
      <c r="J16" s="100" t="s">
        <v>691</v>
      </c>
      <c r="K16" s="100"/>
      <c r="L16" s="100"/>
      <c r="M16" s="85"/>
      <c r="N16" s="115"/>
      <c r="O16" s="159"/>
      <c r="P16" s="168">
        <v>0</v>
      </c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</row>
    <row r="17" spans="1:34" ht="12.75" customHeight="1">
      <c r="A17" s="76">
        <v>2</v>
      </c>
      <c r="B17" s="100" t="s">
        <v>1848</v>
      </c>
      <c r="C17" s="76" t="s">
        <v>334</v>
      </c>
      <c r="D17" s="44" t="s">
        <v>74</v>
      </c>
      <c r="E17" s="275">
        <v>13307.969</v>
      </c>
      <c r="F17" s="210" t="s">
        <v>191</v>
      </c>
      <c r="G17" s="100"/>
      <c r="H17" s="100" t="s">
        <v>973</v>
      </c>
      <c r="I17" s="100"/>
      <c r="J17" s="100" t="s">
        <v>692</v>
      </c>
      <c r="K17" s="100"/>
      <c r="L17" s="100"/>
      <c r="M17" s="85"/>
      <c r="N17" s="115"/>
      <c r="O17" s="107" t="s">
        <v>972</v>
      </c>
      <c r="P17" s="168">
        <v>1</v>
      </c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</row>
    <row r="18" spans="1:34" ht="12.75" customHeight="1">
      <c r="A18" s="76">
        <v>3</v>
      </c>
      <c r="B18" s="76" t="s">
        <v>1855</v>
      </c>
      <c r="C18" s="76" t="s">
        <v>334</v>
      </c>
      <c r="D18" s="44" t="s">
        <v>74</v>
      </c>
      <c r="E18" s="276">
        <f>'[1]Sheet1'!$J$98</f>
        <v>13306.0116</v>
      </c>
      <c r="F18" s="100" t="s">
        <v>614</v>
      </c>
      <c r="G18" s="100"/>
      <c r="H18" s="100" t="s">
        <v>567</v>
      </c>
      <c r="I18" s="100"/>
      <c r="J18" s="100" t="s">
        <v>693</v>
      </c>
      <c r="K18" s="100"/>
      <c r="L18" s="100"/>
      <c r="M18" s="85"/>
      <c r="N18" s="115"/>
      <c r="O18" s="107" t="s">
        <v>972</v>
      </c>
      <c r="P18" s="168">
        <v>1</v>
      </c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</row>
    <row r="19" spans="1:34" ht="12.75" customHeight="1">
      <c r="A19" s="76">
        <v>4</v>
      </c>
      <c r="B19" s="76" t="s">
        <v>1856</v>
      </c>
      <c r="C19" s="76" t="s">
        <v>334</v>
      </c>
      <c r="D19" s="100"/>
      <c r="E19" s="277">
        <f>'[1]Sheet1'!$H$98</f>
        <v>13303.7916</v>
      </c>
      <c r="F19" s="76" t="s">
        <v>615</v>
      </c>
      <c r="G19" s="100"/>
      <c r="H19" s="100" t="s">
        <v>566</v>
      </c>
      <c r="I19" s="100"/>
      <c r="J19" s="100" t="s">
        <v>694</v>
      </c>
      <c r="K19" s="100"/>
      <c r="L19" s="100"/>
      <c r="M19" s="85"/>
      <c r="N19" s="116"/>
      <c r="O19" s="107" t="s">
        <v>972</v>
      </c>
      <c r="P19" s="168">
        <v>1</v>
      </c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</row>
    <row r="20" spans="1:34" ht="12.75" customHeight="1">
      <c r="A20" s="76">
        <v>5</v>
      </c>
      <c r="B20" s="76" t="s">
        <v>1857</v>
      </c>
      <c r="C20" s="76" t="s">
        <v>334</v>
      </c>
      <c r="D20" s="100"/>
      <c r="E20" s="277">
        <f>'[1]Sheet1'!$K$98</f>
        <v>13302.7916</v>
      </c>
      <c r="F20" s="76" t="s">
        <v>616</v>
      </c>
      <c r="G20" s="100"/>
      <c r="H20" s="100" t="s">
        <v>565</v>
      </c>
      <c r="I20" s="100"/>
      <c r="J20" s="100" t="s">
        <v>695</v>
      </c>
      <c r="K20" s="100"/>
      <c r="L20" s="100"/>
      <c r="M20" s="85"/>
      <c r="N20" s="115"/>
      <c r="O20" s="107" t="s">
        <v>972</v>
      </c>
      <c r="P20" s="168">
        <v>1</v>
      </c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</row>
    <row r="21" spans="1:34" ht="12.75" customHeight="1">
      <c r="A21" s="90">
        <v>6</v>
      </c>
      <c r="B21" s="90" t="s">
        <v>1858</v>
      </c>
      <c r="C21" s="90" t="s">
        <v>334</v>
      </c>
      <c r="D21" s="102"/>
      <c r="E21" s="278">
        <f>'[1]Sheet1'!$G$98</f>
        <v>13299.8928</v>
      </c>
      <c r="F21" s="90" t="s">
        <v>618</v>
      </c>
      <c r="G21" s="102"/>
      <c r="H21" s="102" t="s">
        <v>564</v>
      </c>
      <c r="I21" s="102"/>
      <c r="J21" s="102" t="s">
        <v>696</v>
      </c>
      <c r="K21" s="102"/>
      <c r="L21" s="102"/>
      <c r="M21" s="92"/>
      <c r="N21" s="117"/>
      <c r="O21" s="108" t="s">
        <v>972</v>
      </c>
      <c r="P21" s="169">
        <v>1</v>
      </c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</row>
    <row r="22" spans="1:34" ht="12.75" customHeight="1">
      <c r="A22" s="76">
        <v>7</v>
      </c>
      <c r="B22" s="76" t="s">
        <v>192</v>
      </c>
      <c r="C22" s="76" t="s">
        <v>334</v>
      </c>
      <c r="D22" s="44" t="s">
        <v>74</v>
      </c>
      <c r="E22" s="277">
        <f>'[1]Sheet1'!$L$98</f>
        <v>13297.0828</v>
      </c>
      <c r="F22" s="76" t="s">
        <v>617</v>
      </c>
      <c r="G22" s="100" t="s">
        <v>975</v>
      </c>
      <c r="H22" s="100" t="s">
        <v>351</v>
      </c>
      <c r="I22" s="100">
        <v>1508816</v>
      </c>
      <c r="J22" s="100" t="s">
        <v>697</v>
      </c>
      <c r="K22" s="100" t="s">
        <v>2034</v>
      </c>
      <c r="L22" s="100" t="s">
        <v>2048</v>
      </c>
      <c r="M22" s="85" t="s">
        <v>2062</v>
      </c>
      <c r="N22" s="115" t="s">
        <v>2076</v>
      </c>
      <c r="O22" s="107" t="s">
        <v>972</v>
      </c>
      <c r="P22" s="168">
        <v>1</v>
      </c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</row>
    <row r="23" spans="1:34" ht="12.75" customHeight="1">
      <c r="A23" s="76">
        <v>8</v>
      </c>
      <c r="B23" s="76" t="s">
        <v>1859</v>
      </c>
      <c r="C23" s="76" t="s">
        <v>334</v>
      </c>
      <c r="D23" s="46" t="s">
        <v>78</v>
      </c>
      <c r="E23" s="277">
        <f>'[1]Sheet1'!$I$97</f>
        <v>13294.5566</v>
      </c>
      <c r="F23" s="100" t="s">
        <v>193</v>
      </c>
      <c r="G23" s="100"/>
      <c r="H23" s="100" t="s">
        <v>349</v>
      </c>
      <c r="I23" s="100"/>
      <c r="J23" s="100" t="s">
        <v>698</v>
      </c>
      <c r="K23" s="100" t="s">
        <v>2035</v>
      </c>
      <c r="L23" s="100" t="s">
        <v>2049</v>
      </c>
      <c r="M23" s="85" t="s">
        <v>2063</v>
      </c>
      <c r="N23" s="115" t="s">
        <v>2077</v>
      </c>
      <c r="O23" s="107" t="s">
        <v>972</v>
      </c>
      <c r="P23" s="168">
        <v>1</v>
      </c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</row>
    <row r="24" spans="1:34" ht="12.75" customHeight="1">
      <c r="A24" s="76">
        <v>9</v>
      </c>
      <c r="B24" s="76" t="s">
        <v>1860</v>
      </c>
      <c r="C24" s="76" t="s">
        <v>334</v>
      </c>
      <c r="E24" s="277">
        <f>'[1]Sheet1'!$J$97</f>
        <v>13294.1656</v>
      </c>
      <c r="F24" s="100" t="s">
        <v>194</v>
      </c>
      <c r="G24" s="100"/>
      <c r="H24" s="100" t="s">
        <v>981</v>
      </c>
      <c r="I24" s="100"/>
      <c r="J24" s="100" t="s">
        <v>699</v>
      </c>
      <c r="K24" s="100"/>
      <c r="L24" s="100"/>
      <c r="M24" s="85"/>
      <c r="N24" s="115"/>
      <c r="O24" s="107" t="s">
        <v>972</v>
      </c>
      <c r="P24" s="168">
        <v>1</v>
      </c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</row>
    <row r="25" spans="1:34" ht="12.75" customHeight="1">
      <c r="A25" s="76">
        <v>10</v>
      </c>
      <c r="B25" s="76" t="s">
        <v>1861</v>
      </c>
      <c r="C25" s="76" t="s">
        <v>334</v>
      </c>
      <c r="D25" s="100"/>
      <c r="E25" s="277">
        <f>'[1]Sheet1'!$H$97</f>
        <v>13292.277600000001</v>
      </c>
      <c r="F25" s="76" t="s">
        <v>195</v>
      </c>
      <c r="G25" s="100"/>
      <c r="H25" s="100" t="s">
        <v>980</v>
      </c>
      <c r="I25" s="100"/>
      <c r="J25" s="100" t="s">
        <v>700</v>
      </c>
      <c r="K25" s="100"/>
      <c r="L25" s="100"/>
      <c r="M25" s="85"/>
      <c r="N25" s="115"/>
      <c r="O25" s="107" t="s">
        <v>972</v>
      </c>
      <c r="P25" s="168">
        <v>1</v>
      </c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</row>
    <row r="26" spans="1:34" ht="12.75" customHeight="1">
      <c r="A26" s="76">
        <v>11</v>
      </c>
      <c r="B26" s="76" t="s">
        <v>1862</v>
      </c>
      <c r="C26" s="76" t="s">
        <v>334</v>
      </c>
      <c r="D26" s="100"/>
      <c r="E26" s="277">
        <f>'[1]Sheet1'!$K$97</f>
        <v>13290.741600000001</v>
      </c>
      <c r="F26" s="76" t="s">
        <v>196</v>
      </c>
      <c r="G26" s="100"/>
      <c r="H26" s="100" t="s">
        <v>979</v>
      </c>
      <c r="I26" s="100"/>
      <c r="J26" s="100" t="s">
        <v>701</v>
      </c>
      <c r="K26" s="100"/>
      <c r="L26" s="100"/>
      <c r="M26" s="85"/>
      <c r="N26" s="115"/>
      <c r="O26" s="107" t="s">
        <v>972</v>
      </c>
      <c r="P26" s="168">
        <v>1</v>
      </c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</row>
    <row r="27" spans="1:34" ht="12.75" customHeight="1">
      <c r="A27" s="76">
        <v>12</v>
      </c>
      <c r="B27" s="76" t="s">
        <v>1863</v>
      </c>
      <c r="C27" s="76" t="s">
        <v>334</v>
      </c>
      <c r="D27" s="100"/>
      <c r="E27" s="277">
        <f>'[1]Sheet1'!$G$97</f>
        <v>13289.068599999999</v>
      </c>
      <c r="F27" s="76" t="s">
        <v>197</v>
      </c>
      <c r="G27" s="100"/>
      <c r="H27" s="100" t="s">
        <v>978</v>
      </c>
      <c r="I27" s="100"/>
      <c r="J27" s="100" t="s">
        <v>702</v>
      </c>
      <c r="K27" s="100"/>
      <c r="L27" s="100"/>
      <c r="M27" s="85"/>
      <c r="N27" s="116"/>
      <c r="O27" s="107" t="s">
        <v>972</v>
      </c>
      <c r="P27" s="168">
        <v>1</v>
      </c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</row>
    <row r="28" spans="1:34" ht="12.75" customHeight="1">
      <c r="A28" s="76">
        <v>13</v>
      </c>
      <c r="B28" s="76" t="s">
        <v>2003</v>
      </c>
      <c r="C28" s="76" t="s">
        <v>334</v>
      </c>
      <c r="D28" s="46" t="s">
        <v>78</v>
      </c>
      <c r="E28" s="277">
        <f>'[1]Sheet1'!$L$97</f>
        <v>13287.5996</v>
      </c>
      <c r="F28" s="76" t="s">
        <v>198</v>
      </c>
      <c r="G28" s="100"/>
      <c r="H28" s="100" t="s">
        <v>977</v>
      </c>
      <c r="I28" s="100"/>
      <c r="J28" s="100" t="s">
        <v>703</v>
      </c>
      <c r="K28" s="100"/>
      <c r="L28" s="100"/>
      <c r="M28" s="85"/>
      <c r="N28" s="115"/>
      <c r="O28" s="107" t="s">
        <v>972</v>
      </c>
      <c r="P28" s="168">
        <v>1</v>
      </c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</row>
    <row r="29" spans="1:34" ht="12.75" customHeight="1">
      <c r="A29" s="90">
        <v>14</v>
      </c>
      <c r="B29" s="90" t="s">
        <v>2004</v>
      </c>
      <c r="C29" s="90" t="s">
        <v>334</v>
      </c>
      <c r="D29" s="204" t="s">
        <v>82</v>
      </c>
      <c r="E29" s="278">
        <f>'[1]Sheet1'!$I$96</f>
        <v>13285.8976</v>
      </c>
      <c r="F29" s="102" t="s">
        <v>620</v>
      </c>
      <c r="G29" s="102"/>
      <c r="H29" s="102" t="s">
        <v>976</v>
      </c>
      <c r="I29" s="102"/>
      <c r="J29" s="102" t="s">
        <v>704</v>
      </c>
      <c r="K29" s="102"/>
      <c r="L29" s="102"/>
      <c r="M29" s="92"/>
      <c r="N29" s="117"/>
      <c r="O29" s="108" t="s">
        <v>972</v>
      </c>
      <c r="P29" s="169">
        <v>1</v>
      </c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</row>
    <row r="30" spans="5:34" ht="12.75" customHeight="1">
      <c r="E30" s="228"/>
      <c r="G30" s="100" t="s">
        <v>982</v>
      </c>
      <c r="H30" s="100" t="s">
        <v>355</v>
      </c>
      <c r="I30" s="153">
        <v>1508817</v>
      </c>
      <c r="J30" s="100" t="s">
        <v>705</v>
      </c>
      <c r="K30" s="100" t="s">
        <v>2036</v>
      </c>
      <c r="L30" s="100" t="s">
        <v>2050</v>
      </c>
      <c r="M30" s="85" t="s">
        <v>2064</v>
      </c>
      <c r="N30" s="115" t="s">
        <v>2078</v>
      </c>
      <c r="O30" s="106"/>
      <c r="P30" s="168">
        <v>0</v>
      </c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</row>
    <row r="31" spans="5:34" ht="12.75" customHeight="1">
      <c r="E31" s="228"/>
      <c r="G31" s="100"/>
      <c r="H31" s="100" t="s">
        <v>353</v>
      </c>
      <c r="I31" s="100"/>
      <c r="J31" s="100" t="s">
        <v>706</v>
      </c>
      <c r="K31" s="100" t="s">
        <v>2037</v>
      </c>
      <c r="L31" s="100" t="s">
        <v>2051</v>
      </c>
      <c r="M31" s="85" t="s">
        <v>2065</v>
      </c>
      <c r="N31" s="115" t="s">
        <v>2079</v>
      </c>
      <c r="O31" s="106"/>
      <c r="P31" s="168">
        <v>0</v>
      </c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</row>
    <row r="32" spans="7:34" ht="12.75" customHeight="1">
      <c r="G32" s="100"/>
      <c r="H32" s="100" t="s">
        <v>988</v>
      </c>
      <c r="I32" s="100"/>
      <c r="J32" s="100" t="s">
        <v>707</v>
      </c>
      <c r="K32" s="100"/>
      <c r="L32" s="100"/>
      <c r="M32" s="85"/>
      <c r="N32" s="115"/>
      <c r="O32" s="107"/>
      <c r="P32" s="168">
        <v>0</v>
      </c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</row>
    <row r="33" spans="1:34" ht="12.75" customHeight="1">
      <c r="A33" s="76">
        <v>15</v>
      </c>
      <c r="B33" s="76" t="s">
        <v>1864</v>
      </c>
      <c r="C33" s="76" t="s">
        <v>334</v>
      </c>
      <c r="E33" s="277">
        <f>'[1]Sheet1'!$J$96</f>
        <v>13282.9036</v>
      </c>
      <c r="F33" s="100" t="s">
        <v>619</v>
      </c>
      <c r="G33" s="100"/>
      <c r="H33" s="100" t="s">
        <v>987</v>
      </c>
      <c r="I33" s="100"/>
      <c r="J33" s="100" t="s">
        <v>708</v>
      </c>
      <c r="K33" s="100"/>
      <c r="L33" s="100"/>
      <c r="M33" s="85"/>
      <c r="N33" s="115"/>
      <c r="O33" s="107" t="s">
        <v>972</v>
      </c>
      <c r="P33" s="168">
        <v>1</v>
      </c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</row>
    <row r="34" spans="1:34" ht="12.75" customHeight="1">
      <c r="A34" s="76">
        <v>16</v>
      </c>
      <c r="B34" s="76" t="s">
        <v>1865</v>
      </c>
      <c r="C34" s="76" t="s">
        <v>334</v>
      </c>
      <c r="D34" s="46" t="s">
        <v>82</v>
      </c>
      <c r="E34" s="277">
        <f>'[1]Sheet1'!$H$96</f>
        <v>13279.7916</v>
      </c>
      <c r="F34" s="76" t="s">
        <v>621</v>
      </c>
      <c r="G34" s="100"/>
      <c r="H34" s="100" t="s">
        <v>986</v>
      </c>
      <c r="I34" s="100"/>
      <c r="J34" s="100" t="s">
        <v>709</v>
      </c>
      <c r="K34" s="100"/>
      <c r="L34" s="100"/>
      <c r="M34" s="85"/>
      <c r="N34" s="115"/>
      <c r="O34" s="107" t="s">
        <v>972</v>
      </c>
      <c r="P34" s="168">
        <v>1</v>
      </c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</row>
    <row r="35" spans="1:34" ht="12.75" customHeight="1">
      <c r="A35" s="76">
        <v>17</v>
      </c>
      <c r="B35" s="76" t="s">
        <v>1866</v>
      </c>
      <c r="C35" s="76" t="s">
        <v>334</v>
      </c>
      <c r="D35" s="100"/>
      <c r="E35" s="277">
        <f>'[1]Sheet1'!$K$96</f>
        <v>13278.7916</v>
      </c>
      <c r="F35" s="76" t="s">
        <v>622</v>
      </c>
      <c r="G35" s="100"/>
      <c r="H35" s="100" t="s">
        <v>985</v>
      </c>
      <c r="I35" s="100"/>
      <c r="J35" s="100" t="s">
        <v>710</v>
      </c>
      <c r="K35" s="100"/>
      <c r="L35" s="100"/>
      <c r="M35" s="85"/>
      <c r="N35" s="116"/>
      <c r="O35" s="107" t="s">
        <v>972</v>
      </c>
      <c r="P35" s="168">
        <v>1</v>
      </c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</row>
    <row r="36" spans="1:34" ht="12.75" customHeight="1">
      <c r="A36" s="76">
        <v>18</v>
      </c>
      <c r="B36" s="76" t="s">
        <v>1867</v>
      </c>
      <c r="C36" s="76" t="s">
        <v>334</v>
      </c>
      <c r="D36" s="100"/>
      <c r="E36" s="277">
        <f>'[1]Sheet1'!$G$96</f>
        <v>13275.9806</v>
      </c>
      <c r="F36" s="76" t="s">
        <v>623</v>
      </c>
      <c r="G36" s="100"/>
      <c r="H36" s="100" t="s">
        <v>984</v>
      </c>
      <c r="I36" s="100"/>
      <c r="J36" s="100" t="s">
        <v>711</v>
      </c>
      <c r="K36" s="100"/>
      <c r="L36" s="100"/>
      <c r="M36" s="85"/>
      <c r="N36" s="115"/>
      <c r="O36" s="107" t="s">
        <v>972</v>
      </c>
      <c r="P36" s="168">
        <v>1</v>
      </c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</row>
    <row r="37" spans="1:34" ht="12.75" customHeight="1">
      <c r="A37" s="90">
        <v>19</v>
      </c>
      <c r="B37" s="90" t="s">
        <v>1882</v>
      </c>
      <c r="C37" s="90" t="s">
        <v>334</v>
      </c>
      <c r="D37" s="102"/>
      <c r="E37" s="278">
        <f>'[1]Sheet1'!$L$96</f>
        <v>13271.2306</v>
      </c>
      <c r="F37" s="90" t="s">
        <v>624</v>
      </c>
      <c r="G37" s="102"/>
      <c r="H37" s="102" t="s">
        <v>983</v>
      </c>
      <c r="I37" s="102"/>
      <c r="J37" s="102" t="s">
        <v>712</v>
      </c>
      <c r="K37" s="102"/>
      <c r="L37" s="102"/>
      <c r="M37" s="92"/>
      <c r="N37" s="117"/>
      <c r="O37" s="108" t="s">
        <v>972</v>
      </c>
      <c r="P37" s="169">
        <v>1</v>
      </c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</row>
    <row r="38" spans="7:34" ht="12.75" customHeight="1">
      <c r="G38" s="100" t="s">
        <v>245</v>
      </c>
      <c r="H38" s="100" t="s">
        <v>359</v>
      </c>
      <c r="I38" s="100">
        <v>1508818</v>
      </c>
      <c r="J38" s="100" t="s">
        <v>713</v>
      </c>
      <c r="K38" s="85" t="s">
        <v>2038</v>
      </c>
      <c r="L38" s="100" t="s">
        <v>2052</v>
      </c>
      <c r="M38" s="85" t="s">
        <v>2066</v>
      </c>
      <c r="N38" s="115" t="s">
        <v>2080</v>
      </c>
      <c r="O38" s="107"/>
      <c r="P38" s="168">
        <v>0</v>
      </c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</row>
    <row r="39" spans="6:34" ht="12.75" customHeight="1">
      <c r="F39" s="94"/>
      <c r="G39" s="100"/>
      <c r="H39" s="100" t="s">
        <v>357</v>
      </c>
      <c r="I39" s="100"/>
      <c r="J39" s="100" t="s">
        <v>714</v>
      </c>
      <c r="K39" s="85" t="s">
        <v>2039</v>
      </c>
      <c r="L39" s="100" t="s">
        <v>2053</v>
      </c>
      <c r="M39" s="85" t="s">
        <v>2067</v>
      </c>
      <c r="N39" s="115" t="s">
        <v>2081</v>
      </c>
      <c r="O39" s="107"/>
      <c r="P39" s="168">
        <v>0</v>
      </c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</row>
    <row r="40" spans="6:34" ht="12.75" customHeight="1">
      <c r="F40" s="94"/>
      <c r="G40" s="100"/>
      <c r="H40" s="100" t="s">
        <v>1410</v>
      </c>
      <c r="I40" s="100"/>
      <c r="J40" s="100" t="s">
        <v>715</v>
      </c>
      <c r="K40" s="85"/>
      <c r="L40" s="100"/>
      <c r="M40" s="85"/>
      <c r="N40" s="115"/>
      <c r="O40" s="107" t="s">
        <v>972</v>
      </c>
      <c r="P40" s="168">
        <v>1</v>
      </c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</row>
    <row r="41" spans="1:34" ht="12.75" customHeight="1">
      <c r="A41" s="76">
        <v>20</v>
      </c>
      <c r="B41" s="100" t="s">
        <v>1849</v>
      </c>
      <c r="C41" s="76" t="s">
        <v>334</v>
      </c>
      <c r="D41" s="48" t="s">
        <v>319</v>
      </c>
      <c r="E41" s="283">
        <v>13190.49</v>
      </c>
      <c r="F41" s="210" t="s">
        <v>200</v>
      </c>
      <c r="G41" s="100"/>
      <c r="H41" s="100" t="s">
        <v>1409</v>
      </c>
      <c r="I41" s="100"/>
      <c r="J41" s="100" t="s">
        <v>716</v>
      </c>
      <c r="K41" s="88"/>
      <c r="L41" s="100"/>
      <c r="M41" s="85"/>
      <c r="N41" s="115"/>
      <c r="O41" s="107" t="s">
        <v>972</v>
      </c>
      <c r="P41" s="168">
        <v>1</v>
      </c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</row>
    <row r="42" spans="1:34" ht="12.75" customHeight="1">
      <c r="A42" s="76">
        <v>21</v>
      </c>
      <c r="B42" s="100" t="s">
        <v>1850</v>
      </c>
      <c r="C42" s="76" t="s">
        <v>334</v>
      </c>
      <c r="D42" s="54" t="s">
        <v>261</v>
      </c>
      <c r="E42" s="279">
        <f>13184.3416+(106+120+195+85)*0.001</f>
        <v>13184.8476</v>
      </c>
      <c r="F42" s="210" t="s">
        <v>2372</v>
      </c>
      <c r="G42" s="100"/>
      <c r="H42" s="100" t="s">
        <v>1408</v>
      </c>
      <c r="I42" s="100"/>
      <c r="J42" s="100" t="s">
        <v>717</v>
      </c>
      <c r="K42" s="88"/>
      <c r="L42" s="100"/>
      <c r="M42" s="85"/>
      <c r="N42" s="115"/>
      <c r="O42" s="107" t="s">
        <v>972</v>
      </c>
      <c r="P42" s="168">
        <v>1</v>
      </c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</row>
    <row r="43" spans="1:34" ht="12.75" customHeight="1">
      <c r="A43" s="76">
        <v>22</v>
      </c>
      <c r="B43" s="100" t="s">
        <v>1851</v>
      </c>
      <c r="C43" s="76" t="s">
        <v>334</v>
      </c>
      <c r="D43" s="54" t="s">
        <v>263</v>
      </c>
      <c r="E43" s="279">
        <f>13182.6616+0.1</f>
        <v>13182.7616</v>
      </c>
      <c r="F43" s="210" t="s">
        <v>2374</v>
      </c>
      <c r="G43" s="100"/>
      <c r="H43" s="100" t="s">
        <v>1407</v>
      </c>
      <c r="I43" s="100"/>
      <c r="J43" s="100" t="s">
        <v>718</v>
      </c>
      <c r="K43" s="88"/>
      <c r="L43" s="100"/>
      <c r="M43" s="85"/>
      <c r="N43" s="116"/>
      <c r="O43" s="107" t="s">
        <v>972</v>
      </c>
      <c r="P43" s="168">
        <v>1</v>
      </c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</row>
    <row r="44" spans="1:34" ht="12.75" customHeight="1">
      <c r="A44" s="76">
        <v>23</v>
      </c>
      <c r="B44" s="100" t="s">
        <v>1852</v>
      </c>
      <c r="C44" s="76" t="s">
        <v>334</v>
      </c>
      <c r="D44" s="54" t="s">
        <v>265</v>
      </c>
      <c r="E44" s="280">
        <f>13178.9716-0.54</f>
        <v>13178.4316</v>
      </c>
      <c r="F44" s="210" t="s">
        <v>2376</v>
      </c>
      <c r="G44" s="100"/>
      <c r="H44" s="100" t="s">
        <v>1406</v>
      </c>
      <c r="I44" s="100"/>
      <c r="J44" s="100" t="s">
        <v>719</v>
      </c>
      <c r="K44" s="88"/>
      <c r="L44" s="100"/>
      <c r="M44" s="85"/>
      <c r="N44" s="116"/>
      <c r="O44" s="107" t="s">
        <v>972</v>
      </c>
      <c r="P44" s="168">
        <v>1</v>
      </c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</row>
    <row r="45" spans="1:34" ht="12.75" customHeight="1">
      <c r="A45" s="90">
        <v>24</v>
      </c>
      <c r="B45" s="102" t="s">
        <v>1183</v>
      </c>
      <c r="C45" s="90" t="s">
        <v>334</v>
      </c>
      <c r="D45" s="90" t="s">
        <v>1883</v>
      </c>
      <c r="E45" s="269">
        <f>13329.2-153.26</f>
        <v>13175.94</v>
      </c>
      <c r="F45" s="102" t="s">
        <v>203</v>
      </c>
      <c r="G45" s="102"/>
      <c r="H45" s="102" t="s">
        <v>1405</v>
      </c>
      <c r="I45" s="102"/>
      <c r="J45" s="102" t="s">
        <v>720</v>
      </c>
      <c r="K45" s="92"/>
      <c r="L45" s="102"/>
      <c r="M45" s="92"/>
      <c r="N45" s="117"/>
      <c r="O45" s="108" t="s">
        <v>972</v>
      </c>
      <c r="P45" s="169">
        <v>1</v>
      </c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</row>
    <row r="46" spans="7:34" ht="12.75" customHeight="1">
      <c r="G46" s="100" t="s">
        <v>301</v>
      </c>
      <c r="H46" s="100" t="s">
        <v>363</v>
      </c>
      <c r="I46" s="100">
        <v>1512601</v>
      </c>
      <c r="J46" s="100" t="s">
        <v>721</v>
      </c>
      <c r="K46" s="85" t="s">
        <v>2040</v>
      </c>
      <c r="L46" s="100" t="s">
        <v>2054</v>
      </c>
      <c r="M46" s="85" t="s">
        <v>2068</v>
      </c>
      <c r="N46" s="115" t="s">
        <v>2082</v>
      </c>
      <c r="O46" s="107"/>
      <c r="P46" s="168">
        <v>0</v>
      </c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</row>
    <row r="47" spans="7:34" ht="12.75" customHeight="1">
      <c r="G47" s="100"/>
      <c r="H47" s="100" t="s">
        <v>361</v>
      </c>
      <c r="I47" s="100"/>
      <c r="J47" s="100" t="s">
        <v>722</v>
      </c>
      <c r="K47" s="85" t="s">
        <v>2041</v>
      </c>
      <c r="L47" s="100" t="s">
        <v>2055</v>
      </c>
      <c r="M47" s="85" t="s">
        <v>2069</v>
      </c>
      <c r="N47" s="116" t="s">
        <v>2083</v>
      </c>
      <c r="O47" s="107"/>
      <c r="P47" s="168">
        <v>0</v>
      </c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</row>
    <row r="48" spans="7:34" ht="12.75" customHeight="1">
      <c r="G48" s="100"/>
      <c r="H48" s="100" t="s">
        <v>990</v>
      </c>
      <c r="I48" s="100"/>
      <c r="J48" s="100" t="s">
        <v>723</v>
      </c>
      <c r="K48" s="85"/>
      <c r="L48" s="100"/>
      <c r="M48" s="85"/>
      <c r="N48" s="116"/>
      <c r="O48" s="107"/>
      <c r="P48" s="168">
        <v>0</v>
      </c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</row>
    <row r="49" spans="7:34" ht="12.75" customHeight="1">
      <c r="G49" s="100"/>
      <c r="H49" s="100" t="s">
        <v>989</v>
      </c>
      <c r="I49" s="100"/>
      <c r="J49" s="100" t="s">
        <v>724</v>
      </c>
      <c r="K49" s="85"/>
      <c r="L49" s="100"/>
      <c r="M49" s="85"/>
      <c r="N49" s="116"/>
      <c r="O49" s="107"/>
      <c r="P49" s="168">
        <v>0</v>
      </c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</row>
    <row r="50" spans="1:34" ht="12.75" customHeight="1">
      <c r="A50" s="76">
        <v>25</v>
      </c>
      <c r="B50" s="100" t="s">
        <v>969</v>
      </c>
      <c r="C50" s="100" t="s">
        <v>335</v>
      </c>
      <c r="D50" s="48" t="s">
        <v>319</v>
      </c>
      <c r="E50" s="283">
        <v>13190.49</v>
      </c>
      <c r="F50" s="210" t="s">
        <v>199</v>
      </c>
      <c r="G50" s="100"/>
      <c r="H50" s="100" t="s">
        <v>1414</v>
      </c>
      <c r="I50" s="100"/>
      <c r="J50" s="100" t="s">
        <v>725</v>
      </c>
      <c r="K50" s="88"/>
      <c r="L50" s="100"/>
      <c r="M50" s="85"/>
      <c r="N50" s="116"/>
      <c r="O50" s="107" t="s">
        <v>972</v>
      </c>
      <c r="P50" s="168">
        <v>1</v>
      </c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</row>
    <row r="51" spans="1:34" ht="12.75" customHeight="1">
      <c r="A51" s="76">
        <v>26</v>
      </c>
      <c r="B51" s="100" t="s">
        <v>201</v>
      </c>
      <c r="C51" s="100" t="s">
        <v>335</v>
      </c>
      <c r="D51" s="54" t="s">
        <v>261</v>
      </c>
      <c r="E51" s="279">
        <f>13184.3416+(106+120+195+85)*0.001</f>
        <v>13184.8476</v>
      </c>
      <c r="F51" s="210" t="s">
        <v>2371</v>
      </c>
      <c r="G51" s="100"/>
      <c r="H51" s="100" t="s">
        <v>1413</v>
      </c>
      <c r="I51" s="100"/>
      <c r="J51" s="100" t="s">
        <v>726</v>
      </c>
      <c r="K51" s="88"/>
      <c r="L51" s="100"/>
      <c r="M51" s="85"/>
      <c r="N51" s="116"/>
      <c r="O51" s="107" t="s">
        <v>972</v>
      </c>
      <c r="P51" s="168">
        <v>1</v>
      </c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</row>
    <row r="52" spans="1:34" ht="12.75" customHeight="1">
      <c r="A52" s="76">
        <v>27</v>
      </c>
      <c r="B52" s="100" t="s">
        <v>202</v>
      </c>
      <c r="C52" s="100" t="s">
        <v>335</v>
      </c>
      <c r="D52" s="54" t="s">
        <v>263</v>
      </c>
      <c r="E52" s="279">
        <f>13182.6616+0.1</f>
        <v>13182.7616</v>
      </c>
      <c r="F52" s="210" t="s">
        <v>2373</v>
      </c>
      <c r="G52" s="100"/>
      <c r="H52" s="100" t="s">
        <v>1412</v>
      </c>
      <c r="I52" s="100"/>
      <c r="J52" s="100" t="s">
        <v>727</v>
      </c>
      <c r="K52" s="88"/>
      <c r="L52" s="100"/>
      <c r="M52" s="85"/>
      <c r="N52" s="116"/>
      <c r="O52" s="107" t="s">
        <v>972</v>
      </c>
      <c r="P52" s="168">
        <v>1</v>
      </c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</row>
    <row r="53" spans="1:34" ht="12.75" customHeight="1">
      <c r="A53" s="90">
        <v>28</v>
      </c>
      <c r="B53" s="102" t="s">
        <v>970</v>
      </c>
      <c r="C53" s="102" t="s">
        <v>335</v>
      </c>
      <c r="D53" s="266" t="s">
        <v>265</v>
      </c>
      <c r="E53" s="281">
        <f>13178.9716-0.54</f>
        <v>13178.4316</v>
      </c>
      <c r="F53" s="230" t="s">
        <v>2375</v>
      </c>
      <c r="G53" s="102"/>
      <c r="H53" s="102" t="s">
        <v>1411</v>
      </c>
      <c r="I53" s="102"/>
      <c r="J53" s="102" t="s">
        <v>728</v>
      </c>
      <c r="K53" s="92"/>
      <c r="L53" s="102"/>
      <c r="M53" s="92"/>
      <c r="N53" s="117"/>
      <c r="O53" s="108" t="s">
        <v>972</v>
      </c>
      <c r="P53" s="169">
        <v>1</v>
      </c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</row>
    <row r="54" spans="7:34" ht="12.75" customHeight="1">
      <c r="G54" s="100" t="s">
        <v>1012</v>
      </c>
      <c r="H54" s="201" t="s">
        <v>367</v>
      </c>
      <c r="I54" s="100">
        <v>1508819</v>
      </c>
      <c r="J54" s="100" t="s">
        <v>729</v>
      </c>
      <c r="K54" s="88" t="s">
        <v>2042</v>
      </c>
      <c r="L54" s="100" t="s">
        <v>2056</v>
      </c>
      <c r="M54" s="85" t="s">
        <v>2070</v>
      </c>
      <c r="N54" s="118" t="s">
        <v>2084</v>
      </c>
      <c r="P54" s="168">
        <v>0</v>
      </c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</row>
    <row r="55" spans="7:34" ht="12.75" customHeight="1">
      <c r="G55" s="100"/>
      <c r="H55" s="201" t="s">
        <v>365</v>
      </c>
      <c r="I55" s="100"/>
      <c r="J55" s="100" t="s">
        <v>730</v>
      </c>
      <c r="K55" s="88" t="s">
        <v>2043</v>
      </c>
      <c r="L55" s="100" t="s">
        <v>2057</v>
      </c>
      <c r="M55" s="85" t="s">
        <v>2071</v>
      </c>
      <c r="N55" s="118" t="s">
        <v>2085</v>
      </c>
      <c r="P55" s="168">
        <v>0</v>
      </c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</row>
    <row r="56" spans="1:34" ht="12.75" customHeight="1">
      <c r="A56" s="76">
        <v>29</v>
      </c>
      <c r="B56" s="76" t="s">
        <v>1868</v>
      </c>
      <c r="C56" s="76" t="s">
        <v>334</v>
      </c>
      <c r="D56" s="46" t="s">
        <v>90</v>
      </c>
      <c r="E56" s="277">
        <f>'[1]Sheet1'!$I$93</f>
        <v>13167.3416</v>
      </c>
      <c r="F56" s="100" t="s">
        <v>625</v>
      </c>
      <c r="G56" s="100"/>
      <c r="H56" s="201" t="s">
        <v>1011</v>
      </c>
      <c r="I56" s="100"/>
      <c r="J56" s="100" t="s">
        <v>731</v>
      </c>
      <c r="K56" s="88"/>
      <c r="L56" s="100"/>
      <c r="M56" s="85"/>
      <c r="N56" s="118"/>
      <c r="O56" s="161" t="s">
        <v>971</v>
      </c>
      <c r="P56" s="168">
        <v>1</v>
      </c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</row>
    <row r="57" spans="1:34" ht="12.75" customHeight="1">
      <c r="A57" s="76">
        <v>30</v>
      </c>
      <c r="B57" s="76" t="s">
        <v>1869</v>
      </c>
      <c r="C57" s="76" t="s">
        <v>334</v>
      </c>
      <c r="D57" s="100"/>
      <c r="E57" s="277">
        <f>'[1]Sheet1'!$J$93</f>
        <v>13164.8416</v>
      </c>
      <c r="F57" s="100" t="s">
        <v>626</v>
      </c>
      <c r="G57" s="100"/>
      <c r="H57" s="201" t="s">
        <v>1010</v>
      </c>
      <c r="I57" s="100"/>
      <c r="J57" s="100" t="s">
        <v>732</v>
      </c>
      <c r="K57" s="88"/>
      <c r="L57" s="100"/>
      <c r="M57" s="85"/>
      <c r="N57" s="118"/>
      <c r="O57" s="161" t="s">
        <v>971</v>
      </c>
      <c r="P57" s="168">
        <v>1</v>
      </c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</row>
    <row r="58" spans="1:34" ht="12.75" customHeight="1">
      <c r="A58" s="76">
        <v>31</v>
      </c>
      <c r="B58" s="76" t="s">
        <v>1870</v>
      </c>
      <c r="C58" s="76" t="s">
        <v>334</v>
      </c>
      <c r="D58" s="100"/>
      <c r="E58" s="277">
        <f>'[1]Sheet1'!$H$93</f>
        <v>13162.5236</v>
      </c>
      <c r="F58" s="76" t="s">
        <v>627</v>
      </c>
      <c r="G58" s="100"/>
      <c r="H58" s="201" t="s">
        <v>1009</v>
      </c>
      <c r="I58" s="100"/>
      <c r="J58" s="100" t="s">
        <v>733</v>
      </c>
      <c r="K58" s="88"/>
      <c r="L58" s="100"/>
      <c r="M58" s="85"/>
      <c r="N58" s="118"/>
      <c r="O58" s="161" t="s">
        <v>971</v>
      </c>
      <c r="P58" s="168">
        <v>1</v>
      </c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</row>
    <row r="59" spans="1:34" ht="12.75" customHeight="1">
      <c r="A59" s="76">
        <v>32</v>
      </c>
      <c r="B59" s="76" t="s">
        <v>1871</v>
      </c>
      <c r="C59" s="76" t="s">
        <v>334</v>
      </c>
      <c r="D59" s="100"/>
      <c r="E59" s="277">
        <f>'[1]Sheet1'!$K$93</f>
        <v>13161.3236</v>
      </c>
      <c r="F59" s="76" t="s">
        <v>628</v>
      </c>
      <c r="G59" s="100"/>
      <c r="H59" s="201" t="s">
        <v>1008</v>
      </c>
      <c r="I59" s="100"/>
      <c r="J59" s="100" t="s">
        <v>734</v>
      </c>
      <c r="K59" s="88"/>
      <c r="L59" s="100"/>
      <c r="M59" s="85"/>
      <c r="N59" s="119"/>
      <c r="O59" s="161" t="s">
        <v>971</v>
      </c>
      <c r="P59" s="168">
        <v>1</v>
      </c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</row>
    <row r="60" spans="1:34" ht="12.75" customHeight="1">
      <c r="A60" s="76">
        <v>33</v>
      </c>
      <c r="B60" s="76" t="s">
        <v>1872</v>
      </c>
      <c r="C60" s="76" t="s">
        <v>334</v>
      </c>
      <c r="D60" s="100"/>
      <c r="E60" s="277">
        <f>'[1]Sheet1'!$G$93</f>
        <v>13158.8266</v>
      </c>
      <c r="F60" s="76" t="s">
        <v>629</v>
      </c>
      <c r="G60" s="100"/>
      <c r="H60" s="201" t="s">
        <v>1007</v>
      </c>
      <c r="I60" s="100"/>
      <c r="J60" s="100" t="s">
        <v>735</v>
      </c>
      <c r="K60" s="88"/>
      <c r="L60" s="100"/>
      <c r="M60" s="85"/>
      <c r="N60" s="118"/>
      <c r="O60" s="161" t="s">
        <v>971</v>
      </c>
      <c r="P60" s="168">
        <v>1</v>
      </c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</row>
    <row r="61" spans="1:34" ht="12.75" customHeight="1">
      <c r="A61" s="90">
        <v>34</v>
      </c>
      <c r="B61" s="102" t="s">
        <v>1873</v>
      </c>
      <c r="C61" s="90" t="s">
        <v>334</v>
      </c>
      <c r="D61" s="102"/>
      <c r="E61" s="278">
        <f>'[1]Sheet1'!$L$93</f>
        <v>13154.8486</v>
      </c>
      <c r="F61" s="90" t="s">
        <v>630</v>
      </c>
      <c r="G61" s="102"/>
      <c r="H61" s="202" t="s">
        <v>1006</v>
      </c>
      <c r="I61" s="102"/>
      <c r="J61" s="102" t="s">
        <v>736</v>
      </c>
      <c r="K61" s="92"/>
      <c r="L61" s="102"/>
      <c r="M61" s="92"/>
      <c r="N61" s="120"/>
      <c r="O61" s="162" t="s">
        <v>971</v>
      </c>
      <c r="P61" s="169">
        <v>1</v>
      </c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</row>
    <row r="62" spans="2:34" ht="15.75">
      <c r="B62" s="75"/>
      <c r="E62" s="228"/>
      <c r="I62" s="77" t="s">
        <v>2800</v>
      </c>
      <c r="K62" s="78"/>
      <c r="N62" s="85"/>
      <c r="O62" s="158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</row>
    <row r="63" spans="1:34" ht="12.75" customHeight="1">
      <c r="A63" s="74"/>
      <c r="E63" s="228"/>
      <c r="J63" s="76" t="s">
        <v>324</v>
      </c>
      <c r="K63" s="76" t="s">
        <v>325</v>
      </c>
      <c r="M63" s="76" t="s">
        <v>326</v>
      </c>
      <c r="N63" s="80" t="s">
        <v>327</v>
      </c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</row>
    <row r="64" spans="1:16" s="84" customFormat="1" ht="12.75" customHeight="1">
      <c r="A64" s="81" t="s">
        <v>328</v>
      </c>
      <c r="B64" s="82" t="s">
        <v>71</v>
      </c>
      <c r="C64" s="82" t="s">
        <v>329</v>
      </c>
      <c r="D64" s="82" t="s">
        <v>250</v>
      </c>
      <c r="E64" s="227" t="s">
        <v>2379</v>
      </c>
      <c r="F64" s="121" t="s">
        <v>336</v>
      </c>
      <c r="G64" s="82" t="s">
        <v>331</v>
      </c>
      <c r="H64" s="82" t="s">
        <v>1384</v>
      </c>
      <c r="I64" s="82" t="s">
        <v>332</v>
      </c>
      <c r="J64" s="83" t="s">
        <v>1385</v>
      </c>
      <c r="K64" s="122" t="s">
        <v>2026</v>
      </c>
      <c r="L64" s="83" t="s">
        <v>2027</v>
      </c>
      <c r="M64" s="123" t="s">
        <v>2028</v>
      </c>
      <c r="N64" s="83" t="s">
        <v>2029</v>
      </c>
      <c r="O64" s="81" t="s">
        <v>330</v>
      </c>
      <c r="P64" s="157" t="s">
        <v>179</v>
      </c>
    </row>
    <row r="65" spans="1:34" ht="12.75" customHeight="1">
      <c r="A65" s="74"/>
      <c r="E65" s="275"/>
      <c r="F65" s="94"/>
      <c r="I65" s="76" t="s">
        <v>333</v>
      </c>
      <c r="K65" s="122"/>
      <c r="L65" s="85"/>
      <c r="M65" s="74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</row>
    <row r="66" spans="5:34" ht="12.75" customHeight="1">
      <c r="E66" s="275"/>
      <c r="F66" s="94"/>
      <c r="K66" s="74"/>
      <c r="L66" s="85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</row>
    <row r="67" spans="4:34" s="111" customFormat="1" ht="12.75" customHeight="1">
      <c r="D67" s="110"/>
      <c r="E67" s="226"/>
      <c r="F67" s="211"/>
      <c r="G67" s="100" t="s">
        <v>302</v>
      </c>
      <c r="H67" s="100" t="s">
        <v>371</v>
      </c>
      <c r="I67" s="100">
        <v>1508821</v>
      </c>
      <c r="J67" s="100" t="s">
        <v>737</v>
      </c>
      <c r="K67" s="85" t="s">
        <v>2086</v>
      </c>
      <c r="L67" s="100" t="s">
        <v>2100</v>
      </c>
      <c r="M67" s="85" t="s">
        <v>2114</v>
      </c>
      <c r="N67" s="116" t="s">
        <v>2128</v>
      </c>
      <c r="O67" s="159"/>
      <c r="P67" s="168">
        <v>0</v>
      </c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</row>
    <row r="68" spans="1:16" s="112" customFormat="1" ht="12.75" customHeight="1">
      <c r="A68" s="208"/>
      <c r="E68" s="226"/>
      <c r="F68" s="211"/>
      <c r="G68" s="100"/>
      <c r="H68" s="100" t="s">
        <v>369</v>
      </c>
      <c r="I68" s="100"/>
      <c r="J68" s="100" t="s">
        <v>738</v>
      </c>
      <c r="K68" s="85" t="s">
        <v>2087</v>
      </c>
      <c r="L68" s="100" t="s">
        <v>2101</v>
      </c>
      <c r="M68" s="85" t="s">
        <v>2115</v>
      </c>
      <c r="N68" s="116" t="s">
        <v>2129</v>
      </c>
      <c r="O68" s="163"/>
      <c r="P68" s="168">
        <v>0</v>
      </c>
    </row>
    <row r="69" spans="1:16" s="110" customFormat="1" ht="12.75" customHeight="1">
      <c r="A69" s="76"/>
      <c r="D69" s="69"/>
      <c r="E69" s="229"/>
      <c r="G69" s="100"/>
      <c r="H69" s="100" t="s">
        <v>992</v>
      </c>
      <c r="I69" s="100"/>
      <c r="J69" s="100" t="s">
        <v>739</v>
      </c>
      <c r="K69" s="85"/>
      <c r="L69" s="100"/>
      <c r="M69" s="85"/>
      <c r="N69" s="116"/>
      <c r="O69" s="159"/>
      <c r="P69" s="168">
        <v>0</v>
      </c>
    </row>
    <row r="70" spans="1:16" s="112" customFormat="1" ht="12.75" customHeight="1">
      <c r="A70" s="76"/>
      <c r="B70" s="100"/>
      <c r="C70" s="100"/>
      <c r="D70" s="76"/>
      <c r="E70" s="229"/>
      <c r="G70" s="100"/>
      <c r="H70" s="100" t="s">
        <v>991</v>
      </c>
      <c r="I70" s="100"/>
      <c r="J70" s="100" t="s">
        <v>740</v>
      </c>
      <c r="K70" s="85"/>
      <c r="L70" s="100"/>
      <c r="M70" s="85"/>
      <c r="N70" s="116"/>
      <c r="O70" s="163"/>
      <c r="P70" s="168">
        <v>0</v>
      </c>
    </row>
    <row r="71" spans="1:16" s="110" customFormat="1" ht="12.75" customHeight="1">
      <c r="A71" s="268"/>
      <c r="B71"/>
      <c r="C71"/>
      <c r="D71"/>
      <c r="E71" s="229"/>
      <c r="G71" s="100"/>
      <c r="H71" s="100" t="s">
        <v>1418</v>
      </c>
      <c r="I71" s="100"/>
      <c r="J71" s="100" t="s">
        <v>741</v>
      </c>
      <c r="K71" s="88"/>
      <c r="L71" s="100"/>
      <c r="M71" s="85"/>
      <c r="N71" s="116"/>
      <c r="O71" s="163"/>
      <c r="P71" s="168">
        <v>0</v>
      </c>
    </row>
    <row r="72" spans="1:34" s="113" customFormat="1" ht="12.75" customHeight="1">
      <c r="A72" s="268"/>
      <c r="B72"/>
      <c r="C72"/>
      <c r="D72"/>
      <c r="E72" s="282"/>
      <c r="G72" s="100"/>
      <c r="H72" s="100" t="s">
        <v>1417</v>
      </c>
      <c r="I72" s="100"/>
      <c r="J72" s="100" t="s">
        <v>742</v>
      </c>
      <c r="K72" s="88"/>
      <c r="L72" s="100"/>
      <c r="M72" s="85"/>
      <c r="N72" s="116"/>
      <c r="O72" s="163"/>
      <c r="P72" s="168">
        <v>0</v>
      </c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</row>
    <row r="73" spans="1:34" s="113" customFormat="1" ht="12.75" customHeight="1">
      <c r="A73" s="76"/>
      <c r="E73" s="268"/>
      <c r="G73" s="100"/>
      <c r="H73" s="100" t="s">
        <v>1416</v>
      </c>
      <c r="I73" s="100"/>
      <c r="J73" s="100" t="s">
        <v>743</v>
      </c>
      <c r="K73" s="88"/>
      <c r="L73" s="100"/>
      <c r="M73" s="85"/>
      <c r="N73" s="116"/>
      <c r="O73" s="159"/>
      <c r="P73" s="168">
        <v>0</v>
      </c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</row>
    <row r="74" spans="1:34" s="113" customFormat="1" ht="12.75" customHeight="1">
      <c r="A74" s="90">
        <v>35</v>
      </c>
      <c r="B74" s="102" t="s">
        <v>204</v>
      </c>
      <c r="C74" s="102" t="s">
        <v>335</v>
      </c>
      <c r="D74" s="266" t="s">
        <v>94</v>
      </c>
      <c r="E74" s="274">
        <f>13144.3446-0.67</f>
        <v>13143.6746</v>
      </c>
      <c r="F74" s="230" t="s">
        <v>2377</v>
      </c>
      <c r="G74" s="102"/>
      <c r="H74" s="102" t="s">
        <v>1415</v>
      </c>
      <c r="I74" s="102"/>
      <c r="J74" s="102" t="s">
        <v>744</v>
      </c>
      <c r="K74" s="92"/>
      <c r="L74" s="102"/>
      <c r="M74" s="92"/>
      <c r="N74" s="117"/>
      <c r="O74" s="108" t="s">
        <v>972</v>
      </c>
      <c r="P74" s="169">
        <v>1</v>
      </c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</row>
    <row r="75" spans="5:34" ht="12.75" customHeight="1">
      <c r="E75" s="228"/>
      <c r="G75" s="100" t="s">
        <v>1419</v>
      </c>
      <c r="H75" s="100" t="s">
        <v>375</v>
      </c>
      <c r="I75" s="100">
        <v>1508822</v>
      </c>
      <c r="J75" s="100" t="s">
        <v>745</v>
      </c>
      <c r="K75" s="85" t="s">
        <v>2088</v>
      </c>
      <c r="L75" s="100" t="s">
        <v>2102</v>
      </c>
      <c r="M75" s="85" t="s">
        <v>2116</v>
      </c>
      <c r="N75" s="118" t="s">
        <v>2130</v>
      </c>
      <c r="P75" s="168">
        <v>0</v>
      </c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</row>
    <row r="76" spans="1:34" ht="12.75" customHeight="1">
      <c r="A76" s="76">
        <v>36</v>
      </c>
      <c r="B76" s="100" t="s">
        <v>1853</v>
      </c>
      <c r="C76" s="76" t="s">
        <v>334</v>
      </c>
      <c r="D76" s="54" t="s">
        <v>94</v>
      </c>
      <c r="E76" s="275">
        <f>13144.3446-0.67</f>
        <v>13143.6746</v>
      </c>
      <c r="F76" s="210" t="s">
        <v>2378</v>
      </c>
      <c r="G76" s="100"/>
      <c r="H76" s="100" t="s">
        <v>373</v>
      </c>
      <c r="I76" s="100"/>
      <c r="J76" s="100" t="s">
        <v>746</v>
      </c>
      <c r="K76" s="85" t="s">
        <v>2089</v>
      </c>
      <c r="L76" s="100" t="s">
        <v>2103</v>
      </c>
      <c r="M76" s="85" t="s">
        <v>2117</v>
      </c>
      <c r="N76" s="118" t="s">
        <v>2131</v>
      </c>
      <c r="O76" s="161" t="s">
        <v>971</v>
      </c>
      <c r="P76" s="168">
        <v>1</v>
      </c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</row>
    <row r="77" spans="1:34" ht="12.75" customHeight="1">
      <c r="A77" s="76">
        <v>37</v>
      </c>
      <c r="B77" s="100" t="s">
        <v>1874</v>
      </c>
      <c r="C77" s="76" t="s">
        <v>334</v>
      </c>
      <c r="D77" s="46" t="s">
        <v>97</v>
      </c>
      <c r="E77" s="276">
        <f>'[1]Sheet1'!$I$92</f>
        <v>13138.1726</v>
      </c>
      <c r="F77" s="100" t="s">
        <v>631</v>
      </c>
      <c r="G77" s="100"/>
      <c r="H77" s="100" t="s">
        <v>1014</v>
      </c>
      <c r="I77" s="100"/>
      <c r="J77" s="100" t="s">
        <v>747</v>
      </c>
      <c r="K77" s="85"/>
      <c r="L77" s="100"/>
      <c r="M77" s="85"/>
      <c r="N77" s="118"/>
      <c r="O77" s="161" t="s">
        <v>971</v>
      </c>
      <c r="P77" s="168">
        <v>1</v>
      </c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</row>
    <row r="78" spans="1:34" ht="12.75" customHeight="1">
      <c r="A78" s="76">
        <v>38</v>
      </c>
      <c r="B78" s="100" t="s">
        <v>205</v>
      </c>
      <c r="C78" s="76" t="s">
        <v>334</v>
      </c>
      <c r="D78" s="100"/>
      <c r="E78" s="277">
        <f>'[1]Sheet1'!$J$92</f>
        <v>13136.1196</v>
      </c>
      <c r="F78" s="100" t="s">
        <v>632</v>
      </c>
      <c r="G78" s="100"/>
      <c r="H78" s="100" t="s">
        <v>1013</v>
      </c>
      <c r="I78" s="100"/>
      <c r="J78" s="100" t="s">
        <v>748</v>
      </c>
      <c r="K78" s="85"/>
      <c r="L78" s="100"/>
      <c r="M78" s="85"/>
      <c r="N78" s="118"/>
      <c r="O78" s="161" t="s">
        <v>971</v>
      </c>
      <c r="P78" s="168">
        <v>1</v>
      </c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</row>
    <row r="79" spans="1:34" ht="12.75" customHeight="1">
      <c r="A79" s="76">
        <v>39</v>
      </c>
      <c r="B79" s="100" t="s">
        <v>1875</v>
      </c>
      <c r="C79" s="76" t="s">
        <v>334</v>
      </c>
      <c r="D79" s="100"/>
      <c r="E79" s="277">
        <f>'[1]Sheet1'!$H$92</f>
        <v>13133.651600000001</v>
      </c>
      <c r="F79" s="76" t="s">
        <v>633</v>
      </c>
      <c r="G79" s="100"/>
      <c r="H79" s="100" t="s">
        <v>1423</v>
      </c>
      <c r="I79" s="100"/>
      <c r="J79" s="100" t="s">
        <v>749</v>
      </c>
      <c r="K79" s="88"/>
      <c r="L79" s="100"/>
      <c r="M79" s="85"/>
      <c r="N79" s="118"/>
      <c r="O79" s="161" t="s">
        <v>971</v>
      </c>
      <c r="P79" s="168">
        <v>1</v>
      </c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</row>
    <row r="80" spans="1:34" ht="12.75" customHeight="1">
      <c r="A80" s="76">
        <v>40</v>
      </c>
      <c r="B80" s="100" t="s">
        <v>1876</v>
      </c>
      <c r="C80" s="76" t="s">
        <v>334</v>
      </c>
      <c r="D80" s="100"/>
      <c r="E80" s="277">
        <f>'[1]Sheet1'!$K$92</f>
        <v>13132.4516</v>
      </c>
      <c r="F80" s="76" t="s">
        <v>634</v>
      </c>
      <c r="G80" s="100"/>
      <c r="H80" s="100" t="s">
        <v>1422</v>
      </c>
      <c r="I80" s="100"/>
      <c r="J80" s="100" t="s">
        <v>750</v>
      </c>
      <c r="K80" s="88"/>
      <c r="L80" s="100"/>
      <c r="M80" s="85"/>
      <c r="N80" s="119"/>
      <c r="O80" s="161" t="s">
        <v>971</v>
      </c>
      <c r="P80" s="168">
        <v>1</v>
      </c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</row>
    <row r="81" spans="1:34" ht="12.75" customHeight="1">
      <c r="A81" s="76">
        <v>41</v>
      </c>
      <c r="B81" s="100" t="s">
        <v>1877</v>
      </c>
      <c r="C81" s="76" t="s">
        <v>334</v>
      </c>
      <c r="D81" s="100"/>
      <c r="E81" s="277">
        <f>'[1]Sheet1'!$G$92</f>
        <v>13131.213600000001</v>
      </c>
      <c r="F81" s="76" t="s">
        <v>635</v>
      </c>
      <c r="G81" s="100"/>
      <c r="H81" s="100" t="s">
        <v>1421</v>
      </c>
      <c r="I81" s="100"/>
      <c r="J81" s="100" t="s">
        <v>751</v>
      </c>
      <c r="K81" s="88"/>
      <c r="L81" s="100"/>
      <c r="M81" s="85"/>
      <c r="N81" s="118"/>
      <c r="O81" s="161" t="s">
        <v>971</v>
      </c>
      <c r="P81" s="168">
        <v>1</v>
      </c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</row>
    <row r="82" spans="1:34" ht="12.75" customHeight="1">
      <c r="A82" s="90">
        <v>42</v>
      </c>
      <c r="B82" s="90" t="s">
        <v>1878</v>
      </c>
      <c r="C82" s="90" t="s">
        <v>334</v>
      </c>
      <c r="D82" s="102"/>
      <c r="E82" s="278">
        <f>'[1]Sheet1'!$L$92</f>
        <v>13127.2356</v>
      </c>
      <c r="F82" s="90" t="s">
        <v>636</v>
      </c>
      <c r="G82" s="102"/>
      <c r="H82" s="102" t="s">
        <v>1420</v>
      </c>
      <c r="I82" s="102"/>
      <c r="J82" s="102" t="s">
        <v>752</v>
      </c>
      <c r="K82" s="92"/>
      <c r="L82" s="102"/>
      <c r="M82" s="92"/>
      <c r="N82" s="120"/>
      <c r="O82" s="162" t="s">
        <v>971</v>
      </c>
      <c r="P82" s="169">
        <v>1</v>
      </c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</row>
    <row r="83" spans="6:34" ht="12.75" customHeight="1">
      <c r="F83" s="211"/>
      <c r="G83" s="100" t="s">
        <v>303</v>
      </c>
      <c r="H83" s="100" t="s">
        <v>383</v>
      </c>
      <c r="I83" s="100">
        <v>1508820</v>
      </c>
      <c r="J83" s="100" t="s">
        <v>753</v>
      </c>
      <c r="K83" s="85" t="s">
        <v>2090</v>
      </c>
      <c r="L83" s="100" t="s">
        <v>2104</v>
      </c>
      <c r="M83" s="85" t="s">
        <v>2118</v>
      </c>
      <c r="N83" s="116" t="s">
        <v>2132</v>
      </c>
      <c r="P83" s="168">
        <v>0</v>
      </c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</row>
    <row r="84" spans="6:34" ht="12.75" customHeight="1">
      <c r="F84" s="211"/>
      <c r="G84" s="100"/>
      <c r="H84" s="100" t="s">
        <v>381</v>
      </c>
      <c r="I84" s="100"/>
      <c r="J84" s="100" t="s">
        <v>754</v>
      </c>
      <c r="K84" s="85" t="s">
        <v>2091</v>
      </c>
      <c r="L84" s="100" t="s">
        <v>2105</v>
      </c>
      <c r="M84" s="85" t="s">
        <v>2119</v>
      </c>
      <c r="N84" s="116" t="s">
        <v>2133</v>
      </c>
      <c r="O84" s="163"/>
      <c r="P84" s="168">
        <v>0</v>
      </c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</row>
    <row r="85" spans="7:34" ht="12.75" customHeight="1">
      <c r="G85" s="100"/>
      <c r="H85" s="100" t="s">
        <v>379</v>
      </c>
      <c r="I85" s="100"/>
      <c r="J85" s="100" t="s">
        <v>755</v>
      </c>
      <c r="K85" s="88"/>
      <c r="L85" s="100"/>
      <c r="M85" s="85"/>
      <c r="N85" s="116"/>
      <c r="P85" s="168">
        <v>0</v>
      </c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</row>
    <row r="86" spans="7:34" ht="12.75" customHeight="1">
      <c r="G86" s="100"/>
      <c r="H86" s="100" t="s">
        <v>377</v>
      </c>
      <c r="I86" s="100"/>
      <c r="J86" s="100" t="s">
        <v>756</v>
      </c>
      <c r="K86" s="88"/>
      <c r="L86" s="100"/>
      <c r="M86" s="85"/>
      <c r="N86" s="116"/>
      <c r="O86" s="163"/>
      <c r="P86" s="168">
        <v>0</v>
      </c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</row>
    <row r="87" spans="4:34" ht="12.75" customHeight="1">
      <c r="D87" s="44"/>
      <c r="G87" s="100"/>
      <c r="H87" s="100" t="s">
        <v>1427</v>
      </c>
      <c r="I87" s="100"/>
      <c r="J87" s="100" t="s">
        <v>757</v>
      </c>
      <c r="K87" s="88"/>
      <c r="L87" s="100"/>
      <c r="M87" s="85"/>
      <c r="N87" s="116"/>
      <c r="O87" s="163"/>
      <c r="P87" s="168">
        <v>0</v>
      </c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</row>
    <row r="88" spans="2:34" ht="12.75" customHeight="1">
      <c r="B88" s="100"/>
      <c r="G88" s="100"/>
      <c r="H88" s="100" t="s">
        <v>1426</v>
      </c>
      <c r="I88" s="100"/>
      <c r="J88" s="100" t="s">
        <v>758</v>
      </c>
      <c r="K88" s="88"/>
      <c r="L88" s="100"/>
      <c r="M88" s="85"/>
      <c r="N88" s="116"/>
      <c r="O88" s="163"/>
      <c r="P88" s="168">
        <v>0</v>
      </c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</row>
    <row r="89" spans="7:34" ht="12.75" customHeight="1">
      <c r="G89" s="100"/>
      <c r="H89" s="100" t="s">
        <v>1425</v>
      </c>
      <c r="I89" s="100"/>
      <c r="J89" s="100" t="s">
        <v>759</v>
      </c>
      <c r="K89" s="88"/>
      <c r="L89" s="100"/>
      <c r="M89" s="85"/>
      <c r="N89" s="116"/>
      <c r="O89" s="163"/>
      <c r="P89" s="168">
        <v>0</v>
      </c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</row>
    <row r="90" spans="1:34" ht="12.75" customHeight="1">
      <c r="A90" s="90">
        <v>43</v>
      </c>
      <c r="B90" s="102" t="s">
        <v>1185</v>
      </c>
      <c r="C90" s="90" t="s">
        <v>334</v>
      </c>
      <c r="D90" s="203" t="s">
        <v>320</v>
      </c>
      <c r="E90" s="269">
        <f>13329.2-220.8</f>
        <v>13108.400000000001</v>
      </c>
      <c r="F90" s="230" t="s">
        <v>206</v>
      </c>
      <c r="G90" s="102"/>
      <c r="H90" s="102" t="s">
        <v>1424</v>
      </c>
      <c r="I90" s="102"/>
      <c r="J90" s="102" t="s">
        <v>760</v>
      </c>
      <c r="K90" s="92"/>
      <c r="L90" s="102"/>
      <c r="M90" s="92"/>
      <c r="N90" s="117"/>
      <c r="O90" s="160" t="s">
        <v>972</v>
      </c>
      <c r="P90" s="169">
        <v>1</v>
      </c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</row>
    <row r="91" spans="7:34" ht="12.75" customHeight="1">
      <c r="G91" s="100" t="s">
        <v>1428</v>
      </c>
      <c r="H91" s="100" t="s">
        <v>387</v>
      </c>
      <c r="I91" s="100">
        <v>1508823</v>
      </c>
      <c r="J91" s="100" t="s">
        <v>761</v>
      </c>
      <c r="K91" s="85" t="s">
        <v>2092</v>
      </c>
      <c r="L91" s="100" t="s">
        <v>2106</v>
      </c>
      <c r="M91" s="85" t="s">
        <v>2120</v>
      </c>
      <c r="N91" s="118" t="s">
        <v>2134</v>
      </c>
      <c r="P91" s="168">
        <v>0</v>
      </c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</row>
    <row r="92" spans="1:34" ht="12.75" customHeight="1">
      <c r="A92" s="76">
        <v>44</v>
      </c>
      <c r="B92" s="94" t="s">
        <v>1184</v>
      </c>
      <c r="C92" s="76" t="s">
        <v>334</v>
      </c>
      <c r="D92" s="44" t="s">
        <v>320</v>
      </c>
      <c r="E92" s="226">
        <f>13329.2-226.5</f>
        <v>13102.7</v>
      </c>
      <c r="F92" s="210" t="s">
        <v>207</v>
      </c>
      <c r="G92" s="100"/>
      <c r="H92" s="100" t="s">
        <v>385</v>
      </c>
      <c r="I92" s="100"/>
      <c r="J92" s="100" t="s">
        <v>764</v>
      </c>
      <c r="K92" s="85" t="s">
        <v>2093</v>
      </c>
      <c r="L92" s="100" t="s">
        <v>2107</v>
      </c>
      <c r="M92" s="85" t="s">
        <v>2121</v>
      </c>
      <c r="N92" s="118" t="s">
        <v>2135</v>
      </c>
      <c r="O92" s="161" t="s">
        <v>971</v>
      </c>
      <c r="P92" s="168">
        <v>1</v>
      </c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</row>
    <row r="93" spans="1:34" ht="12.75" customHeight="1">
      <c r="A93" s="76">
        <v>45</v>
      </c>
      <c r="B93" s="76" t="s">
        <v>1879</v>
      </c>
      <c r="C93" s="76" t="s">
        <v>334</v>
      </c>
      <c r="D93" s="46" t="s">
        <v>101</v>
      </c>
      <c r="E93" s="277">
        <f>'[1]Sheet1'!$I$91</f>
        <v>13106.2706</v>
      </c>
      <c r="F93" s="100" t="s">
        <v>637</v>
      </c>
      <c r="G93" s="100"/>
      <c r="H93" s="100" t="s">
        <v>1435</v>
      </c>
      <c r="I93" s="100"/>
      <c r="J93" s="100" t="s">
        <v>762</v>
      </c>
      <c r="K93" s="85"/>
      <c r="L93" s="100"/>
      <c r="M93" s="85"/>
      <c r="N93" s="118"/>
      <c r="O93" s="161" t="s">
        <v>971</v>
      </c>
      <c r="P93" s="168">
        <v>1</v>
      </c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</row>
    <row r="94" spans="1:34" ht="12.75" customHeight="1">
      <c r="A94" s="76">
        <v>46</v>
      </c>
      <c r="B94" s="76" t="s">
        <v>1880</v>
      </c>
      <c r="C94" s="76" t="s">
        <v>334</v>
      </c>
      <c r="D94" s="100"/>
      <c r="E94" s="277">
        <f>'[1]Sheet1'!$J$91</f>
        <v>13104.2196</v>
      </c>
      <c r="F94" s="100" t="s">
        <v>638</v>
      </c>
      <c r="G94" s="100"/>
      <c r="H94" s="100" t="s">
        <v>1434</v>
      </c>
      <c r="I94" s="100"/>
      <c r="J94" s="100" t="s">
        <v>763</v>
      </c>
      <c r="K94" s="85"/>
      <c r="L94" s="100"/>
      <c r="M94" s="85"/>
      <c r="N94" s="118"/>
      <c r="O94" s="161" t="s">
        <v>971</v>
      </c>
      <c r="P94" s="168">
        <v>1</v>
      </c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</row>
    <row r="95" spans="1:34" ht="12.75" customHeight="1">
      <c r="A95" s="76">
        <v>47</v>
      </c>
      <c r="B95" s="76" t="s">
        <v>1881</v>
      </c>
      <c r="C95" s="76" t="s">
        <v>334</v>
      </c>
      <c r="D95" s="100"/>
      <c r="E95" s="277">
        <f>'[1]Sheet1'!$H$91</f>
        <v>13101.751600000001</v>
      </c>
      <c r="F95" s="76" t="s">
        <v>639</v>
      </c>
      <c r="G95" s="100"/>
      <c r="H95" s="100" t="s">
        <v>1433</v>
      </c>
      <c r="I95" s="100"/>
      <c r="J95" s="85" t="s">
        <v>765</v>
      </c>
      <c r="K95" s="88"/>
      <c r="L95" s="100"/>
      <c r="M95" s="85"/>
      <c r="N95" s="118"/>
      <c r="O95" s="161" t="s">
        <v>971</v>
      </c>
      <c r="P95" s="168">
        <v>1</v>
      </c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</row>
    <row r="96" spans="1:34" ht="12.75" customHeight="1">
      <c r="A96" s="76">
        <v>48</v>
      </c>
      <c r="B96" s="76" t="s">
        <v>1892</v>
      </c>
      <c r="C96" s="76" t="s">
        <v>334</v>
      </c>
      <c r="D96" s="100"/>
      <c r="E96" s="277">
        <f>'[1]Sheet1'!$K$91</f>
        <v>13100.5516</v>
      </c>
      <c r="F96" s="76" t="s">
        <v>640</v>
      </c>
      <c r="G96" s="100"/>
      <c r="H96" s="100" t="s">
        <v>1431</v>
      </c>
      <c r="I96" s="100"/>
      <c r="J96" s="88" t="s">
        <v>766</v>
      </c>
      <c r="K96" s="88"/>
      <c r="L96" s="100"/>
      <c r="M96" s="85"/>
      <c r="N96" s="119"/>
      <c r="O96" s="161" t="s">
        <v>971</v>
      </c>
      <c r="P96" s="168">
        <v>1</v>
      </c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</row>
    <row r="97" spans="1:34" ht="12.75" customHeight="1">
      <c r="A97" s="76">
        <v>49</v>
      </c>
      <c r="B97" s="76" t="s">
        <v>1893</v>
      </c>
      <c r="C97" s="76" t="s">
        <v>334</v>
      </c>
      <c r="D97" s="100"/>
      <c r="E97" s="277">
        <f>'[1]Sheet1'!$G$91</f>
        <v>13099.3136</v>
      </c>
      <c r="F97" s="76" t="s">
        <v>641</v>
      </c>
      <c r="G97" s="100"/>
      <c r="H97" s="100" t="s">
        <v>1430</v>
      </c>
      <c r="I97" s="100"/>
      <c r="J97" s="88" t="s">
        <v>767</v>
      </c>
      <c r="K97" s="88"/>
      <c r="L97" s="100"/>
      <c r="M97" s="85"/>
      <c r="N97" s="118"/>
      <c r="O97" s="161" t="s">
        <v>971</v>
      </c>
      <c r="P97" s="168">
        <v>1</v>
      </c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</row>
    <row r="98" spans="1:34" ht="12.75" customHeight="1">
      <c r="A98" s="90">
        <v>50</v>
      </c>
      <c r="B98" s="102" t="s">
        <v>1894</v>
      </c>
      <c r="C98" s="90" t="s">
        <v>334</v>
      </c>
      <c r="D98" s="102"/>
      <c r="E98" s="278">
        <f>'[1]Sheet1'!$L$91</f>
        <v>13095.585599999999</v>
      </c>
      <c r="F98" s="90" t="s">
        <v>642</v>
      </c>
      <c r="G98" s="102"/>
      <c r="H98" s="102" t="s">
        <v>1429</v>
      </c>
      <c r="I98" s="102"/>
      <c r="J98" s="92" t="s">
        <v>768</v>
      </c>
      <c r="K98" s="92"/>
      <c r="L98" s="102"/>
      <c r="M98" s="92"/>
      <c r="N98" s="120"/>
      <c r="O98" s="162" t="s">
        <v>971</v>
      </c>
      <c r="P98" s="169">
        <v>1</v>
      </c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</row>
    <row r="99" spans="7:34" ht="12.75" customHeight="1">
      <c r="G99" s="100" t="s">
        <v>1436</v>
      </c>
      <c r="H99" s="100" t="s">
        <v>391</v>
      </c>
      <c r="I99" s="100">
        <v>1508824</v>
      </c>
      <c r="J99" s="100" t="s">
        <v>769</v>
      </c>
      <c r="K99" s="85" t="s">
        <v>2094</v>
      </c>
      <c r="L99" s="100" t="s">
        <v>2108</v>
      </c>
      <c r="M99" s="85" t="s">
        <v>2122</v>
      </c>
      <c r="N99" s="118" t="s">
        <v>2136</v>
      </c>
      <c r="P99" s="168">
        <v>0</v>
      </c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</row>
    <row r="100" spans="7:34" ht="12.75" customHeight="1">
      <c r="G100" s="100"/>
      <c r="H100" s="100" t="s">
        <v>389</v>
      </c>
      <c r="I100" s="100"/>
      <c r="J100" s="100" t="s">
        <v>770</v>
      </c>
      <c r="K100" s="85" t="s">
        <v>2095</v>
      </c>
      <c r="L100" s="100" t="s">
        <v>2109</v>
      </c>
      <c r="M100" s="85" t="s">
        <v>2123</v>
      </c>
      <c r="N100" s="118" t="s">
        <v>2137</v>
      </c>
      <c r="P100" s="168">
        <v>0</v>
      </c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</row>
    <row r="101" spans="1:34" ht="12.75" customHeight="1">
      <c r="A101" s="76">
        <v>51</v>
      </c>
      <c r="B101" s="100" t="s">
        <v>1895</v>
      </c>
      <c r="C101" s="76" t="s">
        <v>334</v>
      </c>
      <c r="D101" s="46" t="s">
        <v>105</v>
      </c>
      <c r="E101" s="284">
        <v>13072.523</v>
      </c>
      <c r="F101" s="100" t="s">
        <v>643</v>
      </c>
      <c r="G101" s="100"/>
      <c r="H101" s="100" t="s">
        <v>998</v>
      </c>
      <c r="I101" s="100"/>
      <c r="J101" s="100" t="s">
        <v>771</v>
      </c>
      <c r="K101" s="85"/>
      <c r="L101" s="100"/>
      <c r="M101" s="85"/>
      <c r="N101" s="118"/>
      <c r="O101" s="161" t="s">
        <v>971</v>
      </c>
      <c r="P101" s="168">
        <v>1</v>
      </c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</row>
    <row r="102" spans="1:34" ht="12.75" customHeight="1">
      <c r="A102" s="76">
        <v>52</v>
      </c>
      <c r="B102" s="100" t="s">
        <v>1896</v>
      </c>
      <c r="C102" s="76" t="s">
        <v>334</v>
      </c>
      <c r="D102" s="100"/>
      <c r="E102" s="277">
        <f>'[1]Sheet1'!$J$90</f>
        <v>13069.4076</v>
      </c>
      <c r="F102" s="100" t="s">
        <v>644</v>
      </c>
      <c r="G102" s="100"/>
      <c r="H102" s="100" t="s">
        <v>997</v>
      </c>
      <c r="I102" s="100"/>
      <c r="J102" s="100" t="s">
        <v>772</v>
      </c>
      <c r="K102" s="85"/>
      <c r="L102" s="100"/>
      <c r="M102" s="85"/>
      <c r="N102" s="118"/>
      <c r="O102" s="161" t="s">
        <v>971</v>
      </c>
      <c r="P102" s="168">
        <v>1</v>
      </c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</row>
    <row r="103" spans="1:34" ht="12.75" customHeight="1">
      <c r="A103" s="76">
        <v>53</v>
      </c>
      <c r="B103" s="100" t="s">
        <v>1897</v>
      </c>
      <c r="C103" s="76" t="s">
        <v>334</v>
      </c>
      <c r="D103" s="100"/>
      <c r="E103" s="277">
        <f>'[1]Sheet1'!$H$90</f>
        <v>13066.0411</v>
      </c>
      <c r="F103" s="76" t="s">
        <v>645</v>
      </c>
      <c r="G103" s="100"/>
      <c r="H103" s="100" t="s">
        <v>996</v>
      </c>
      <c r="I103" s="100"/>
      <c r="J103" s="85" t="s">
        <v>773</v>
      </c>
      <c r="K103" s="85"/>
      <c r="L103" s="100"/>
      <c r="M103" s="85"/>
      <c r="N103" s="118"/>
      <c r="O103" s="161" t="s">
        <v>971</v>
      </c>
      <c r="P103" s="168">
        <v>1</v>
      </c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</row>
    <row r="104" spans="1:34" ht="12.75" customHeight="1">
      <c r="A104" s="76">
        <v>54</v>
      </c>
      <c r="B104" s="100" t="s">
        <v>1898</v>
      </c>
      <c r="C104" s="76" t="s">
        <v>334</v>
      </c>
      <c r="D104" s="100"/>
      <c r="E104" s="277">
        <f>'[1]Sheet1'!$K$90</f>
        <v>13064.8411</v>
      </c>
      <c r="F104" s="76" t="s">
        <v>646</v>
      </c>
      <c r="G104" s="100"/>
      <c r="H104" s="100" t="s">
        <v>995</v>
      </c>
      <c r="I104" s="100"/>
      <c r="J104" s="88" t="s">
        <v>774</v>
      </c>
      <c r="K104" s="88"/>
      <c r="L104" s="100"/>
      <c r="M104" s="85"/>
      <c r="N104" s="119"/>
      <c r="O104" s="161" t="s">
        <v>971</v>
      </c>
      <c r="P104" s="168">
        <v>1</v>
      </c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</row>
    <row r="105" spans="1:34" ht="12.75" customHeight="1">
      <c r="A105" s="76">
        <v>55</v>
      </c>
      <c r="B105" s="100" t="s">
        <v>1899</v>
      </c>
      <c r="C105" s="76" t="s">
        <v>334</v>
      </c>
      <c r="D105" s="100"/>
      <c r="E105" s="277">
        <f>'[1]Sheet1'!$G$90</f>
        <v>13062.417599999999</v>
      </c>
      <c r="F105" s="76" t="s">
        <v>647</v>
      </c>
      <c r="G105" s="100"/>
      <c r="H105" s="100" t="s">
        <v>994</v>
      </c>
      <c r="I105" s="100"/>
      <c r="J105" s="88" t="s">
        <v>775</v>
      </c>
      <c r="K105" s="88"/>
      <c r="L105" s="100"/>
      <c r="M105" s="85"/>
      <c r="N105" s="118"/>
      <c r="O105" s="161" t="s">
        <v>971</v>
      </c>
      <c r="P105" s="168">
        <v>1</v>
      </c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</row>
    <row r="106" spans="1:34" ht="12.75" customHeight="1">
      <c r="A106" s="90">
        <v>56</v>
      </c>
      <c r="B106" s="90" t="s">
        <v>1900</v>
      </c>
      <c r="C106" s="90" t="s">
        <v>334</v>
      </c>
      <c r="D106" s="102"/>
      <c r="E106" s="278">
        <f>'[1]Sheet1'!$L$90</f>
        <v>13059.2876</v>
      </c>
      <c r="F106" s="90" t="s">
        <v>648</v>
      </c>
      <c r="G106" s="102"/>
      <c r="H106" s="102" t="s">
        <v>993</v>
      </c>
      <c r="I106" s="102"/>
      <c r="J106" s="92" t="s">
        <v>776</v>
      </c>
      <c r="K106" s="92"/>
      <c r="L106" s="102"/>
      <c r="M106" s="92"/>
      <c r="N106" s="120"/>
      <c r="O106" s="162" t="s">
        <v>971</v>
      </c>
      <c r="P106" s="169">
        <v>1</v>
      </c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</row>
    <row r="107" spans="4:34" ht="12.75" customHeight="1">
      <c r="D107" s="154"/>
      <c r="E107" s="228"/>
      <c r="G107" s="100" t="s">
        <v>2019</v>
      </c>
      <c r="H107" s="100" t="s">
        <v>395</v>
      </c>
      <c r="I107" s="100">
        <v>1508825</v>
      </c>
      <c r="J107" s="100" t="s">
        <v>777</v>
      </c>
      <c r="K107" s="85" t="s">
        <v>2096</v>
      </c>
      <c r="L107" s="100" t="s">
        <v>2110</v>
      </c>
      <c r="M107" s="85" t="s">
        <v>2124</v>
      </c>
      <c r="N107" s="116" t="s">
        <v>2138</v>
      </c>
      <c r="P107" s="168">
        <v>0</v>
      </c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</row>
    <row r="108" spans="5:34" ht="12.75" customHeight="1">
      <c r="E108" s="228"/>
      <c r="G108" s="100"/>
      <c r="H108" s="100" t="s">
        <v>393</v>
      </c>
      <c r="I108" s="100"/>
      <c r="J108" s="100" t="s">
        <v>778</v>
      </c>
      <c r="K108" s="85" t="s">
        <v>2097</v>
      </c>
      <c r="L108" s="100" t="s">
        <v>2111</v>
      </c>
      <c r="M108" s="85" t="s">
        <v>2125</v>
      </c>
      <c r="N108" s="116" t="s">
        <v>2139</v>
      </c>
      <c r="P108" s="168">
        <v>0</v>
      </c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</row>
    <row r="109" spans="1:34" ht="12.75" customHeight="1">
      <c r="A109" s="76">
        <v>57</v>
      </c>
      <c r="B109" s="76" t="s">
        <v>1191</v>
      </c>
      <c r="C109" s="76" t="s">
        <v>334</v>
      </c>
      <c r="D109" s="212" t="s">
        <v>208</v>
      </c>
      <c r="E109" s="277">
        <f>'[1]Sheet1'!$K$89</f>
        <v>13054.2876</v>
      </c>
      <c r="F109" s="209" t="s">
        <v>209</v>
      </c>
      <c r="G109" s="100"/>
      <c r="H109" s="100" t="s">
        <v>2612</v>
      </c>
      <c r="I109" s="100"/>
      <c r="J109" s="100" t="s">
        <v>779</v>
      </c>
      <c r="K109" s="85"/>
      <c r="L109" s="100"/>
      <c r="M109" s="85"/>
      <c r="N109" s="116"/>
      <c r="O109" s="107" t="s">
        <v>972</v>
      </c>
      <c r="P109" s="168">
        <v>1</v>
      </c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</row>
    <row r="110" spans="1:34" ht="12.75" customHeight="1">
      <c r="A110" s="76">
        <v>58</v>
      </c>
      <c r="B110" s="76" t="s">
        <v>1186</v>
      </c>
      <c r="C110" s="76" t="s">
        <v>334</v>
      </c>
      <c r="D110" s="212" t="s">
        <v>208</v>
      </c>
      <c r="E110" s="277">
        <f>'[1]Sheet1'!$J$89</f>
        <v>13049.087599999999</v>
      </c>
      <c r="F110" s="209" t="s">
        <v>210</v>
      </c>
      <c r="G110" s="100"/>
      <c r="H110" s="100" t="s">
        <v>2611</v>
      </c>
      <c r="I110" s="100"/>
      <c r="J110" s="100" t="s">
        <v>780</v>
      </c>
      <c r="K110" s="85"/>
      <c r="L110" s="100"/>
      <c r="M110" s="85"/>
      <c r="N110" s="116"/>
      <c r="O110" s="107" t="s">
        <v>972</v>
      </c>
      <c r="P110" s="168">
        <v>1</v>
      </c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</row>
    <row r="111" spans="1:34" ht="12.75" customHeight="1">
      <c r="A111" s="76">
        <v>59</v>
      </c>
      <c r="B111" s="76" t="s">
        <v>1187</v>
      </c>
      <c r="C111" s="76" t="s">
        <v>334</v>
      </c>
      <c r="D111" s="212" t="s">
        <v>321</v>
      </c>
      <c r="E111" s="277">
        <f>'[1]Sheet1'!$L$88</f>
        <v>13043.6276</v>
      </c>
      <c r="F111" s="209" t="s">
        <v>211</v>
      </c>
      <c r="G111" s="100"/>
      <c r="H111" s="100" t="s">
        <v>2024</v>
      </c>
      <c r="I111" s="100"/>
      <c r="J111" s="85" t="s">
        <v>781</v>
      </c>
      <c r="K111" s="88"/>
      <c r="L111" s="100"/>
      <c r="M111" s="85"/>
      <c r="N111" s="116"/>
      <c r="O111" s="107" t="s">
        <v>972</v>
      </c>
      <c r="P111" s="168">
        <v>1</v>
      </c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</row>
    <row r="112" spans="1:34" ht="12.75" customHeight="1">
      <c r="A112" s="76">
        <v>60</v>
      </c>
      <c r="B112" s="76" t="s">
        <v>1188</v>
      </c>
      <c r="C112" s="76" t="s">
        <v>334</v>
      </c>
      <c r="D112" s="212" t="s">
        <v>321</v>
      </c>
      <c r="E112" s="277">
        <f>'[1]Sheet1'!$K$88</f>
        <v>13039.977599999998</v>
      </c>
      <c r="F112" s="209" t="s">
        <v>212</v>
      </c>
      <c r="G112" s="100"/>
      <c r="H112" s="100" t="s">
        <v>2023</v>
      </c>
      <c r="I112" s="100"/>
      <c r="J112" s="88" t="s">
        <v>782</v>
      </c>
      <c r="K112" s="88"/>
      <c r="L112" s="100"/>
      <c r="M112" s="85"/>
      <c r="N112" s="116"/>
      <c r="O112" s="107" t="s">
        <v>972</v>
      </c>
      <c r="P112" s="168">
        <v>1</v>
      </c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</row>
    <row r="113" spans="1:34" ht="12.75" customHeight="1">
      <c r="A113" s="76">
        <v>61</v>
      </c>
      <c r="B113" s="76" t="s">
        <v>1189</v>
      </c>
      <c r="C113" s="76" t="s">
        <v>334</v>
      </c>
      <c r="D113" s="212" t="s">
        <v>321</v>
      </c>
      <c r="E113" s="277">
        <f>'[1]Sheet1'!$J$88</f>
        <v>13036.327599999999</v>
      </c>
      <c r="F113" s="209" t="s">
        <v>213</v>
      </c>
      <c r="G113" s="100"/>
      <c r="H113" s="100" t="s">
        <v>2022</v>
      </c>
      <c r="I113" s="100"/>
      <c r="J113" s="88" t="s">
        <v>783</v>
      </c>
      <c r="K113" s="88"/>
      <c r="L113" s="100"/>
      <c r="M113" s="85"/>
      <c r="N113" s="116"/>
      <c r="O113" s="107" t="s">
        <v>972</v>
      </c>
      <c r="P113" s="168">
        <v>1</v>
      </c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</row>
    <row r="114" spans="1:34" ht="12.75" customHeight="1">
      <c r="A114" s="90">
        <v>62</v>
      </c>
      <c r="B114" s="90" t="s">
        <v>1190</v>
      </c>
      <c r="C114" s="90" t="s">
        <v>334</v>
      </c>
      <c r="D114" s="231" t="s">
        <v>321</v>
      </c>
      <c r="E114" s="278">
        <f>'[1]Sheet1'!$I$88</f>
        <v>13032.677599999999</v>
      </c>
      <c r="F114" s="232" t="s">
        <v>214</v>
      </c>
      <c r="G114" s="102"/>
      <c r="H114" s="102" t="s">
        <v>2021</v>
      </c>
      <c r="I114" s="102"/>
      <c r="J114" s="92" t="s">
        <v>784</v>
      </c>
      <c r="K114" s="92"/>
      <c r="L114" s="102"/>
      <c r="M114" s="92"/>
      <c r="N114" s="117"/>
      <c r="O114" s="108" t="s">
        <v>972</v>
      </c>
      <c r="P114" s="169">
        <v>1</v>
      </c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</row>
    <row r="115" spans="5:34" ht="12.75" customHeight="1">
      <c r="E115" s="228"/>
      <c r="F115" s="209"/>
      <c r="G115" s="100" t="s">
        <v>2613</v>
      </c>
      <c r="H115" s="100" t="s">
        <v>399</v>
      </c>
      <c r="I115" s="100">
        <v>1508843</v>
      </c>
      <c r="J115" s="100" t="s">
        <v>785</v>
      </c>
      <c r="K115" s="85" t="s">
        <v>2098</v>
      </c>
      <c r="L115" s="100" t="s">
        <v>2112</v>
      </c>
      <c r="M115" s="85" t="s">
        <v>2126</v>
      </c>
      <c r="N115" s="118" t="s">
        <v>2140</v>
      </c>
      <c r="P115" s="168">
        <v>0</v>
      </c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</row>
    <row r="116" spans="5:34" ht="12.75" customHeight="1">
      <c r="E116" s="228"/>
      <c r="F116" s="209"/>
      <c r="G116" s="100"/>
      <c r="H116" s="100" t="s">
        <v>397</v>
      </c>
      <c r="I116" s="100"/>
      <c r="J116" s="100" t="s">
        <v>786</v>
      </c>
      <c r="K116" s="85" t="s">
        <v>2099</v>
      </c>
      <c r="L116" s="100" t="s">
        <v>2113</v>
      </c>
      <c r="M116" s="85" t="s">
        <v>2127</v>
      </c>
      <c r="N116" s="118" t="s">
        <v>2796</v>
      </c>
      <c r="P116" s="168">
        <v>0</v>
      </c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</row>
    <row r="117" spans="1:34" ht="12.75" customHeight="1">
      <c r="A117" s="76">
        <v>63</v>
      </c>
      <c r="B117" s="76" t="s">
        <v>1901</v>
      </c>
      <c r="C117" s="76" t="s">
        <v>334</v>
      </c>
      <c r="D117" s="46" t="s">
        <v>109</v>
      </c>
      <c r="E117" s="276">
        <f>'[1]Sheet1'!$I$87</f>
        <v>13030.5076</v>
      </c>
      <c r="F117" s="210" t="s">
        <v>649</v>
      </c>
      <c r="G117" s="100"/>
      <c r="H117" s="100" t="s">
        <v>2619</v>
      </c>
      <c r="I117" s="100"/>
      <c r="J117" s="100" t="s">
        <v>787</v>
      </c>
      <c r="K117" s="85"/>
      <c r="L117" s="100"/>
      <c r="M117" s="85"/>
      <c r="N117" s="118"/>
      <c r="O117" s="161" t="s">
        <v>971</v>
      </c>
      <c r="P117" s="168">
        <v>1</v>
      </c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</row>
    <row r="118" spans="1:34" ht="12.75" customHeight="1">
      <c r="A118" s="76">
        <v>64</v>
      </c>
      <c r="B118" s="76" t="s">
        <v>1902</v>
      </c>
      <c r="C118" s="76" t="s">
        <v>334</v>
      </c>
      <c r="D118" s="46"/>
      <c r="E118" s="277">
        <f>'[1]Sheet1'!$J$87</f>
        <v>13028.0076</v>
      </c>
      <c r="F118" s="210" t="s">
        <v>650</v>
      </c>
      <c r="G118" s="100"/>
      <c r="H118" s="100" t="s">
        <v>2618</v>
      </c>
      <c r="I118" s="100"/>
      <c r="J118" s="100" t="s">
        <v>788</v>
      </c>
      <c r="L118" s="100"/>
      <c r="M118" s="85"/>
      <c r="N118" s="118"/>
      <c r="O118" s="161" t="s">
        <v>971</v>
      </c>
      <c r="P118" s="168">
        <v>1</v>
      </c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</row>
    <row r="119" spans="1:34" ht="12.75" customHeight="1">
      <c r="A119" s="76">
        <v>65</v>
      </c>
      <c r="B119" s="76" t="s">
        <v>1903</v>
      </c>
      <c r="C119" s="76" t="s">
        <v>334</v>
      </c>
      <c r="D119" s="46"/>
      <c r="E119" s="277">
        <f>'[1]Sheet1'!$H$87</f>
        <v>13025.835599999999</v>
      </c>
      <c r="F119" s="209" t="s">
        <v>651</v>
      </c>
      <c r="G119" s="100"/>
      <c r="H119" s="100" t="s">
        <v>2617</v>
      </c>
      <c r="I119" s="100"/>
      <c r="J119" s="85" t="s">
        <v>789</v>
      </c>
      <c r="L119" s="100"/>
      <c r="M119" s="85"/>
      <c r="N119" s="118"/>
      <c r="O119" s="161" t="s">
        <v>971</v>
      </c>
      <c r="P119" s="168">
        <v>1</v>
      </c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</row>
    <row r="120" spans="1:34" ht="12.75" customHeight="1">
      <c r="A120" s="76">
        <v>66</v>
      </c>
      <c r="B120" s="76" t="s">
        <v>1904</v>
      </c>
      <c r="C120" s="76" t="s">
        <v>334</v>
      </c>
      <c r="D120" s="46"/>
      <c r="E120" s="277">
        <f>'[1]Sheet1'!$K$87</f>
        <v>13024.6356</v>
      </c>
      <c r="F120" s="209" t="s">
        <v>652</v>
      </c>
      <c r="G120" s="100"/>
      <c r="H120" s="100" t="s">
        <v>2616</v>
      </c>
      <c r="I120" s="100"/>
      <c r="J120" s="88" t="s">
        <v>790</v>
      </c>
      <c r="L120" s="100"/>
      <c r="M120" s="85"/>
      <c r="N120" s="119"/>
      <c r="O120" s="161" t="s">
        <v>971</v>
      </c>
      <c r="P120" s="168">
        <v>1</v>
      </c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</row>
    <row r="121" spans="1:34" ht="12.75" customHeight="1">
      <c r="A121" s="76">
        <v>67</v>
      </c>
      <c r="B121" s="76" t="s">
        <v>1905</v>
      </c>
      <c r="C121" s="76" t="s">
        <v>334</v>
      </c>
      <c r="D121" s="46"/>
      <c r="E121" s="277">
        <f>'[1]Sheet1'!$G$87</f>
        <v>13023.352599999998</v>
      </c>
      <c r="F121" s="209" t="s">
        <v>653</v>
      </c>
      <c r="G121" s="100"/>
      <c r="H121" s="100" t="s">
        <v>2615</v>
      </c>
      <c r="I121" s="100"/>
      <c r="J121" s="88" t="s">
        <v>791</v>
      </c>
      <c r="L121" s="100"/>
      <c r="M121" s="85"/>
      <c r="N121" s="118"/>
      <c r="O121" s="161" t="s">
        <v>971</v>
      </c>
      <c r="P121" s="168">
        <v>1</v>
      </c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</row>
    <row r="122" spans="1:34" ht="12.75" customHeight="1">
      <c r="A122" s="90">
        <v>68</v>
      </c>
      <c r="B122" s="90" t="s">
        <v>1906</v>
      </c>
      <c r="C122" s="90" t="s">
        <v>334</v>
      </c>
      <c r="D122" s="102"/>
      <c r="E122" s="278">
        <f>'[1]Sheet1'!$L$87</f>
        <v>13020.2626</v>
      </c>
      <c r="F122" s="232" t="s">
        <v>654</v>
      </c>
      <c r="G122" s="102"/>
      <c r="H122" s="102" t="s">
        <v>2614</v>
      </c>
      <c r="I122" s="102"/>
      <c r="J122" s="92" t="s">
        <v>792</v>
      </c>
      <c r="K122" s="90"/>
      <c r="L122" s="102"/>
      <c r="M122" s="92"/>
      <c r="N122" s="120"/>
      <c r="O122" s="162" t="s">
        <v>971</v>
      </c>
      <c r="P122" s="169">
        <v>1</v>
      </c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</row>
    <row r="123" spans="2:34" ht="15.75">
      <c r="B123" s="75"/>
      <c r="I123" s="77" t="s">
        <v>2800</v>
      </c>
      <c r="K123" s="78"/>
      <c r="N123" s="85"/>
      <c r="O123" s="158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</row>
    <row r="124" spans="1:34" ht="12.75" customHeight="1">
      <c r="A124" s="74"/>
      <c r="J124" s="76" t="s">
        <v>324</v>
      </c>
      <c r="K124" s="76" t="s">
        <v>325</v>
      </c>
      <c r="M124" s="76" t="s">
        <v>326</v>
      </c>
      <c r="N124" s="80" t="s">
        <v>327</v>
      </c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</row>
    <row r="125" spans="1:16" s="84" customFormat="1" ht="12.75" customHeight="1">
      <c r="A125" s="81" t="s">
        <v>328</v>
      </c>
      <c r="B125" s="82" t="s">
        <v>71</v>
      </c>
      <c r="C125" s="82" t="s">
        <v>329</v>
      </c>
      <c r="D125" s="82" t="s">
        <v>250</v>
      </c>
      <c r="E125" s="227" t="s">
        <v>2379</v>
      </c>
      <c r="F125" s="213" t="s">
        <v>336</v>
      </c>
      <c r="G125" s="82" t="s">
        <v>331</v>
      </c>
      <c r="H125" s="82" t="s">
        <v>1384</v>
      </c>
      <c r="I125" s="82" t="s">
        <v>332</v>
      </c>
      <c r="J125" s="83" t="s">
        <v>1385</v>
      </c>
      <c r="K125" s="122" t="s">
        <v>2026</v>
      </c>
      <c r="L125" s="83" t="s">
        <v>2027</v>
      </c>
      <c r="M125" s="123" t="s">
        <v>2028</v>
      </c>
      <c r="N125" s="83" t="s">
        <v>2029</v>
      </c>
      <c r="O125" s="81" t="s">
        <v>330</v>
      </c>
      <c r="P125" s="157" t="s">
        <v>179</v>
      </c>
    </row>
    <row r="126" spans="1:34" ht="12.75" customHeight="1">
      <c r="A126" s="74"/>
      <c r="I126" s="76" t="s">
        <v>333</v>
      </c>
      <c r="K126" s="122"/>
      <c r="L126" s="85"/>
      <c r="M126" s="74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</row>
    <row r="127" spans="11:34" ht="12.75" customHeight="1">
      <c r="K127" s="74"/>
      <c r="L127" s="85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</row>
    <row r="128" spans="5:34" ht="12.75" customHeight="1">
      <c r="E128" s="228"/>
      <c r="F128" s="209"/>
      <c r="G128" s="100" t="s">
        <v>2620</v>
      </c>
      <c r="H128" s="100" t="s">
        <v>403</v>
      </c>
      <c r="I128" s="100">
        <v>1508826</v>
      </c>
      <c r="J128" s="100" t="s">
        <v>793</v>
      </c>
      <c r="K128" s="85" t="s">
        <v>2141</v>
      </c>
      <c r="L128" s="100" t="s">
        <v>2153</v>
      </c>
      <c r="M128" s="85" t="s">
        <v>2167</v>
      </c>
      <c r="N128" s="118" t="s">
        <v>2181</v>
      </c>
      <c r="P128" s="167">
        <v>0</v>
      </c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</row>
    <row r="129" spans="5:34" ht="12.75" customHeight="1">
      <c r="E129" s="228"/>
      <c r="F129" s="209"/>
      <c r="G129" s="100"/>
      <c r="H129" s="100" t="s">
        <v>401</v>
      </c>
      <c r="I129" s="100"/>
      <c r="J129" s="100" t="s">
        <v>794</v>
      </c>
      <c r="K129" s="85" t="s">
        <v>2142</v>
      </c>
      <c r="L129" s="100" t="s">
        <v>2154</v>
      </c>
      <c r="M129" s="85" t="s">
        <v>2168</v>
      </c>
      <c r="N129" s="118" t="s">
        <v>2182</v>
      </c>
      <c r="P129" s="167">
        <v>0</v>
      </c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</row>
    <row r="130" spans="1:34" ht="12.75" customHeight="1">
      <c r="A130" s="76">
        <v>69</v>
      </c>
      <c r="B130" s="76" t="s">
        <v>1907</v>
      </c>
      <c r="C130" s="76" t="s">
        <v>334</v>
      </c>
      <c r="D130" s="46" t="s">
        <v>113</v>
      </c>
      <c r="E130" s="276">
        <f>'[1]Sheet1'!$I$86</f>
        <v>12991.4426</v>
      </c>
      <c r="F130" s="210" t="s">
        <v>655</v>
      </c>
      <c r="G130" s="100"/>
      <c r="H130" s="100" t="s">
        <v>2626</v>
      </c>
      <c r="I130" s="100"/>
      <c r="J130" s="100" t="s">
        <v>795</v>
      </c>
      <c r="K130" s="85"/>
      <c r="L130" s="100"/>
      <c r="M130" s="85"/>
      <c r="N130" s="118"/>
      <c r="O130" s="161" t="s">
        <v>971</v>
      </c>
      <c r="P130" s="168">
        <v>1</v>
      </c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</row>
    <row r="131" spans="1:34" ht="12.75" customHeight="1">
      <c r="A131" s="76">
        <v>70</v>
      </c>
      <c r="B131" s="76" t="s">
        <v>1908</v>
      </c>
      <c r="C131" s="76" t="s">
        <v>334</v>
      </c>
      <c r="D131" s="100"/>
      <c r="E131" s="276">
        <f>'[1]Sheet1'!$J$86</f>
        <v>12988.9426</v>
      </c>
      <c r="F131" s="210" t="s">
        <v>656</v>
      </c>
      <c r="G131" s="100"/>
      <c r="H131" s="100" t="s">
        <v>2625</v>
      </c>
      <c r="I131" s="100"/>
      <c r="J131" s="100" t="s">
        <v>796</v>
      </c>
      <c r="K131" s="85"/>
      <c r="L131" s="100"/>
      <c r="M131" s="85"/>
      <c r="N131" s="118"/>
      <c r="O131" s="161" t="s">
        <v>971</v>
      </c>
      <c r="P131" s="168">
        <v>1</v>
      </c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</row>
    <row r="132" spans="1:34" ht="12.75" customHeight="1">
      <c r="A132" s="76">
        <v>71</v>
      </c>
      <c r="B132" s="76" t="s">
        <v>1909</v>
      </c>
      <c r="C132" s="76" t="s">
        <v>334</v>
      </c>
      <c r="D132" s="100"/>
      <c r="E132" s="276">
        <f>'[1]Sheet1'!$H$86</f>
        <v>12986.0921</v>
      </c>
      <c r="F132" s="209" t="s">
        <v>657</v>
      </c>
      <c r="G132" s="100"/>
      <c r="H132" s="100" t="s">
        <v>2624</v>
      </c>
      <c r="I132" s="100"/>
      <c r="J132" s="85" t="s">
        <v>797</v>
      </c>
      <c r="K132" s="88"/>
      <c r="L132" s="100"/>
      <c r="M132" s="85"/>
      <c r="N132" s="118"/>
      <c r="O132" s="161" t="s">
        <v>971</v>
      </c>
      <c r="P132" s="168">
        <v>1</v>
      </c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</row>
    <row r="133" spans="1:34" ht="12.75" customHeight="1">
      <c r="A133" s="76">
        <v>72</v>
      </c>
      <c r="B133" s="76" t="s">
        <v>1910</v>
      </c>
      <c r="C133" s="76" t="s">
        <v>334</v>
      </c>
      <c r="D133" s="100"/>
      <c r="E133" s="276">
        <f>'[1]Sheet1'!$K$86</f>
        <v>12984.892100000001</v>
      </c>
      <c r="F133" s="209" t="s">
        <v>658</v>
      </c>
      <c r="G133" s="100"/>
      <c r="H133" s="100" t="s">
        <v>2623</v>
      </c>
      <c r="I133" s="100"/>
      <c r="J133" s="88" t="s">
        <v>798</v>
      </c>
      <c r="K133" s="88"/>
      <c r="L133" s="100"/>
      <c r="M133" s="85"/>
      <c r="N133" s="119"/>
      <c r="O133" s="161" t="s">
        <v>971</v>
      </c>
      <c r="P133" s="168">
        <v>1</v>
      </c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</row>
    <row r="134" spans="1:34" ht="12.75" customHeight="1">
      <c r="A134" s="76">
        <v>73</v>
      </c>
      <c r="B134" s="76" t="s">
        <v>1911</v>
      </c>
      <c r="C134" s="76" t="s">
        <v>334</v>
      </c>
      <c r="D134" s="100"/>
      <c r="E134" s="276">
        <f>'[1]Sheet1'!$G$86</f>
        <v>12982.8876</v>
      </c>
      <c r="F134" s="209" t="s">
        <v>659</v>
      </c>
      <c r="G134" s="100"/>
      <c r="H134" s="100" t="s">
        <v>2622</v>
      </c>
      <c r="I134" s="100"/>
      <c r="J134" s="88" t="s">
        <v>799</v>
      </c>
      <c r="K134" s="88"/>
      <c r="L134" s="100"/>
      <c r="M134" s="85"/>
      <c r="N134" s="118"/>
      <c r="O134" s="161" t="s">
        <v>971</v>
      </c>
      <c r="P134" s="168">
        <v>1</v>
      </c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</row>
    <row r="135" spans="1:34" ht="12.75" customHeight="1">
      <c r="A135" s="90">
        <v>74</v>
      </c>
      <c r="B135" s="90" t="s">
        <v>1912</v>
      </c>
      <c r="C135" s="90" t="s">
        <v>334</v>
      </c>
      <c r="D135" s="102"/>
      <c r="E135" s="278">
        <f>'[1]Sheet1'!$L$86</f>
        <v>12979.797600000002</v>
      </c>
      <c r="F135" s="232" t="s">
        <v>660</v>
      </c>
      <c r="G135" s="102"/>
      <c r="H135" s="102" t="s">
        <v>2621</v>
      </c>
      <c r="I135" s="102"/>
      <c r="J135" s="92" t="s">
        <v>800</v>
      </c>
      <c r="K135" s="92"/>
      <c r="L135" s="102"/>
      <c r="M135" s="92"/>
      <c r="N135" s="120"/>
      <c r="O135" s="162" t="s">
        <v>971</v>
      </c>
      <c r="P135" s="169">
        <v>1</v>
      </c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</row>
    <row r="136" spans="5:34" ht="12.75" customHeight="1">
      <c r="E136" s="228"/>
      <c r="F136" s="210"/>
      <c r="G136" s="100" t="s">
        <v>304</v>
      </c>
      <c r="H136" s="100" t="s">
        <v>411</v>
      </c>
      <c r="I136" s="100">
        <v>1508827</v>
      </c>
      <c r="J136" s="100" t="s">
        <v>801</v>
      </c>
      <c r="K136" s="85" t="s">
        <v>2143</v>
      </c>
      <c r="L136" s="100" t="s">
        <v>2155</v>
      </c>
      <c r="M136" s="85" t="s">
        <v>2169</v>
      </c>
      <c r="N136" s="115" t="s">
        <v>2183</v>
      </c>
      <c r="P136" s="168">
        <v>0</v>
      </c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</row>
    <row r="137" spans="5:34" ht="12.75" customHeight="1">
      <c r="E137" s="228"/>
      <c r="F137" s="210"/>
      <c r="G137" s="100"/>
      <c r="H137" s="100" t="s">
        <v>409</v>
      </c>
      <c r="I137" s="100"/>
      <c r="J137" s="100" t="s">
        <v>802</v>
      </c>
      <c r="K137" s="85" t="s">
        <v>2144</v>
      </c>
      <c r="L137" s="100" t="s">
        <v>2156</v>
      </c>
      <c r="M137" s="85" t="s">
        <v>2170</v>
      </c>
      <c r="N137" s="115" t="s">
        <v>2184</v>
      </c>
      <c r="O137" s="159"/>
      <c r="P137" s="168">
        <v>0</v>
      </c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</row>
    <row r="138" spans="7:34" ht="12.75" customHeight="1">
      <c r="G138" s="100"/>
      <c r="H138" s="100" t="s">
        <v>407</v>
      </c>
      <c r="I138" s="100"/>
      <c r="J138" s="100" t="s">
        <v>803</v>
      </c>
      <c r="K138" s="85"/>
      <c r="L138" s="100"/>
      <c r="M138" s="85"/>
      <c r="N138" s="115"/>
      <c r="P138" s="168">
        <v>0</v>
      </c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</row>
    <row r="139" spans="2:34" ht="12.75" customHeight="1">
      <c r="B139" s="109"/>
      <c r="D139" s="96"/>
      <c r="G139" s="100"/>
      <c r="H139" s="100" t="s">
        <v>405</v>
      </c>
      <c r="I139" s="100"/>
      <c r="J139" s="100" t="s">
        <v>804</v>
      </c>
      <c r="K139" s="88"/>
      <c r="L139" s="100"/>
      <c r="M139" s="85"/>
      <c r="N139" s="115"/>
      <c r="O139" s="159"/>
      <c r="P139" s="168">
        <v>0</v>
      </c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</row>
    <row r="140" spans="2:34" ht="12.75" customHeight="1">
      <c r="B140" s="109"/>
      <c r="D140" s="100"/>
      <c r="G140" s="100"/>
      <c r="H140" s="100" t="s">
        <v>2630</v>
      </c>
      <c r="I140" s="100"/>
      <c r="J140" s="85" t="s">
        <v>805</v>
      </c>
      <c r="K140" s="88"/>
      <c r="L140" s="100"/>
      <c r="M140" s="85"/>
      <c r="N140" s="115"/>
      <c r="O140" s="159"/>
      <c r="P140" s="168">
        <v>0</v>
      </c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</row>
    <row r="141" spans="2:34" ht="12.75" customHeight="1">
      <c r="B141" s="109"/>
      <c r="D141" s="100"/>
      <c r="G141" s="100"/>
      <c r="H141" s="100" t="s">
        <v>2629</v>
      </c>
      <c r="I141" s="100"/>
      <c r="J141" s="88" t="s">
        <v>806</v>
      </c>
      <c r="K141" s="88"/>
      <c r="L141" s="100"/>
      <c r="M141" s="85"/>
      <c r="N141" s="116"/>
      <c r="O141" s="159"/>
      <c r="P141" s="168">
        <v>0</v>
      </c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</row>
    <row r="142" spans="1:34" ht="12.75" customHeight="1">
      <c r="A142" s="76">
        <v>75</v>
      </c>
      <c r="B142" s="100" t="s">
        <v>1193</v>
      </c>
      <c r="C142" s="76" t="s">
        <v>334</v>
      </c>
      <c r="D142" s="214" t="s">
        <v>215</v>
      </c>
      <c r="E142" s="276">
        <f>'[1]Sheet1'!$K$85</f>
        <v>12974.7586</v>
      </c>
      <c r="F142" s="209" t="s">
        <v>216</v>
      </c>
      <c r="G142" s="100"/>
      <c r="H142" s="100" t="s">
        <v>2628</v>
      </c>
      <c r="I142" s="100"/>
      <c r="J142" s="88" t="s">
        <v>807</v>
      </c>
      <c r="K142" s="88"/>
      <c r="L142" s="100"/>
      <c r="M142" s="85"/>
      <c r="N142" s="115"/>
      <c r="O142" s="159" t="s">
        <v>972</v>
      </c>
      <c r="P142" s="168">
        <v>1</v>
      </c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</row>
    <row r="143" spans="1:34" ht="12.75" customHeight="1">
      <c r="A143" s="90">
        <v>76</v>
      </c>
      <c r="B143" s="102" t="s">
        <v>1192</v>
      </c>
      <c r="C143" s="90" t="s">
        <v>334</v>
      </c>
      <c r="D143" s="233" t="s">
        <v>215</v>
      </c>
      <c r="E143" s="278">
        <f>'[1]Sheet1'!$J$85</f>
        <v>12969.558599999998</v>
      </c>
      <c r="F143" s="232" t="s">
        <v>217</v>
      </c>
      <c r="G143" s="102"/>
      <c r="H143" s="102" t="s">
        <v>2627</v>
      </c>
      <c r="I143" s="102"/>
      <c r="J143" s="92" t="s">
        <v>808</v>
      </c>
      <c r="K143" s="92"/>
      <c r="L143" s="102"/>
      <c r="M143" s="92"/>
      <c r="N143" s="117"/>
      <c r="O143" s="160" t="s">
        <v>972</v>
      </c>
      <c r="P143" s="169">
        <v>1</v>
      </c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</row>
    <row r="144" spans="7:34" ht="12.75" customHeight="1">
      <c r="G144" s="100" t="s">
        <v>999</v>
      </c>
      <c r="H144" s="100" t="s">
        <v>415</v>
      </c>
      <c r="I144" s="100">
        <v>1508844</v>
      </c>
      <c r="J144" s="100" t="s">
        <v>809</v>
      </c>
      <c r="K144" s="85" t="s">
        <v>2145</v>
      </c>
      <c r="L144" s="100" t="s">
        <v>2157</v>
      </c>
      <c r="M144" s="85" t="s">
        <v>2171</v>
      </c>
      <c r="N144" s="118" t="s">
        <v>2185</v>
      </c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</row>
    <row r="145" spans="5:34" ht="12.75" customHeight="1">
      <c r="E145" s="228"/>
      <c r="F145" s="209"/>
      <c r="G145" s="100"/>
      <c r="H145" s="100" t="s">
        <v>413</v>
      </c>
      <c r="I145" s="100"/>
      <c r="J145" s="100" t="s">
        <v>810</v>
      </c>
      <c r="K145" s="85" t="s">
        <v>2146</v>
      </c>
      <c r="L145" s="100" t="s">
        <v>2158</v>
      </c>
      <c r="M145" s="85" t="s">
        <v>2172</v>
      </c>
      <c r="N145" s="118" t="s">
        <v>2186</v>
      </c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</row>
    <row r="146" spans="1:34" ht="12.75" customHeight="1">
      <c r="A146" s="76">
        <v>77</v>
      </c>
      <c r="B146" s="76" t="s">
        <v>1912</v>
      </c>
      <c r="C146" s="76" t="s">
        <v>334</v>
      </c>
      <c r="D146" s="46" t="s">
        <v>117</v>
      </c>
      <c r="E146" s="276">
        <f>'[1]Sheet1'!$I$83</f>
        <v>12950.9776</v>
      </c>
      <c r="F146" s="210" t="s">
        <v>661</v>
      </c>
      <c r="G146" s="100"/>
      <c r="H146" s="100" t="s">
        <v>1005</v>
      </c>
      <c r="I146" s="100"/>
      <c r="J146" s="100" t="s">
        <v>811</v>
      </c>
      <c r="K146" s="85"/>
      <c r="L146" s="100"/>
      <c r="M146" s="85"/>
      <c r="N146" s="118"/>
      <c r="O146" s="161" t="s">
        <v>971</v>
      </c>
      <c r="P146" s="168">
        <v>1</v>
      </c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</row>
    <row r="147" spans="1:34" ht="12.75" customHeight="1">
      <c r="A147" s="76">
        <v>78</v>
      </c>
      <c r="B147" s="76" t="s">
        <v>1913</v>
      </c>
      <c r="C147" s="76" t="s">
        <v>334</v>
      </c>
      <c r="D147" s="100"/>
      <c r="E147" s="276">
        <f>'[1]Sheet1'!$J$83</f>
        <v>12948.4776</v>
      </c>
      <c r="F147" s="210" t="s">
        <v>662</v>
      </c>
      <c r="G147" s="100"/>
      <c r="H147" s="100" t="s">
        <v>1004</v>
      </c>
      <c r="I147" s="100"/>
      <c r="J147" s="100" t="s">
        <v>812</v>
      </c>
      <c r="K147" s="85"/>
      <c r="L147" s="100"/>
      <c r="M147" s="85"/>
      <c r="N147" s="118"/>
      <c r="O147" s="161" t="s">
        <v>971</v>
      </c>
      <c r="P147" s="168">
        <v>1</v>
      </c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</row>
    <row r="148" spans="1:34" ht="12.75" customHeight="1">
      <c r="A148" s="76">
        <v>79</v>
      </c>
      <c r="B148" s="76" t="s">
        <v>1914</v>
      </c>
      <c r="C148" s="76" t="s">
        <v>334</v>
      </c>
      <c r="D148" s="100"/>
      <c r="E148" s="276">
        <f>'[1]Sheet1'!$H$83</f>
        <v>12946.3056</v>
      </c>
      <c r="F148" s="209" t="s">
        <v>663</v>
      </c>
      <c r="G148" s="100"/>
      <c r="H148" s="100" t="s">
        <v>1003</v>
      </c>
      <c r="I148" s="100"/>
      <c r="J148" s="85" t="s">
        <v>813</v>
      </c>
      <c r="K148" s="88"/>
      <c r="L148" s="100"/>
      <c r="M148" s="85"/>
      <c r="N148" s="118"/>
      <c r="O148" s="161" t="s">
        <v>971</v>
      </c>
      <c r="P148" s="168">
        <v>1</v>
      </c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</row>
    <row r="149" spans="1:34" ht="12.75" customHeight="1">
      <c r="A149" s="76">
        <v>80</v>
      </c>
      <c r="B149" s="76" t="s">
        <v>1915</v>
      </c>
      <c r="C149" s="76" t="s">
        <v>334</v>
      </c>
      <c r="D149" s="100"/>
      <c r="E149" s="276">
        <f>'[1]Sheet1'!$K$83</f>
        <v>12945.1056</v>
      </c>
      <c r="F149" s="209" t="s">
        <v>664</v>
      </c>
      <c r="G149" s="100"/>
      <c r="H149" s="100" t="s">
        <v>1002</v>
      </c>
      <c r="I149" s="100"/>
      <c r="J149" s="88" t="s">
        <v>814</v>
      </c>
      <c r="K149" s="88"/>
      <c r="L149" s="100"/>
      <c r="M149" s="85"/>
      <c r="N149" s="119"/>
      <c r="O149" s="161" t="s">
        <v>971</v>
      </c>
      <c r="P149" s="168">
        <v>1</v>
      </c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</row>
    <row r="150" spans="1:34" ht="12.75" customHeight="1">
      <c r="A150" s="76">
        <v>81</v>
      </c>
      <c r="B150" s="76" t="s">
        <v>1916</v>
      </c>
      <c r="C150" s="76" t="s">
        <v>334</v>
      </c>
      <c r="D150" s="100"/>
      <c r="E150" s="276">
        <f>'[1]Sheet1'!$G$83</f>
        <v>12943.8226</v>
      </c>
      <c r="F150" s="209" t="s">
        <v>665</v>
      </c>
      <c r="G150" s="100"/>
      <c r="H150" s="100" t="s">
        <v>1001</v>
      </c>
      <c r="I150" s="100"/>
      <c r="J150" s="88" t="s">
        <v>815</v>
      </c>
      <c r="K150" s="88"/>
      <c r="L150" s="100"/>
      <c r="M150" s="85"/>
      <c r="N150" s="118"/>
      <c r="O150" s="161" t="s">
        <v>971</v>
      </c>
      <c r="P150" s="168">
        <v>1</v>
      </c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</row>
    <row r="151" spans="1:34" ht="12.75" customHeight="1">
      <c r="A151" s="90">
        <v>82</v>
      </c>
      <c r="B151" s="90" t="s">
        <v>1917</v>
      </c>
      <c r="C151" s="90" t="s">
        <v>334</v>
      </c>
      <c r="D151" s="102"/>
      <c r="E151" s="278">
        <f>'[1]Sheet1'!$L$83</f>
        <v>12940.732600000001</v>
      </c>
      <c r="F151" s="232" t="s">
        <v>666</v>
      </c>
      <c r="G151" s="102"/>
      <c r="H151" s="102" t="s">
        <v>1000</v>
      </c>
      <c r="I151" s="102"/>
      <c r="J151" s="92" t="s">
        <v>816</v>
      </c>
      <c r="K151" s="92"/>
      <c r="L151" s="102"/>
      <c r="M151" s="92"/>
      <c r="N151" s="120"/>
      <c r="O151" s="162" t="s">
        <v>971</v>
      </c>
      <c r="P151" s="169">
        <v>1</v>
      </c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</row>
    <row r="152" spans="7:34" ht="12.75" customHeight="1">
      <c r="G152" s="100" t="s">
        <v>242</v>
      </c>
      <c r="H152" s="100" t="s">
        <v>418</v>
      </c>
      <c r="I152" s="100">
        <v>1508905</v>
      </c>
      <c r="J152" s="100" t="s">
        <v>817</v>
      </c>
      <c r="K152" s="85" t="s">
        <v>2147</v>
      </c>
      <c r="L152" s="100" t="s">
        <v>2159</v>
      </c>
      <c r="M152" s="85" t="s">
        <v>2173</v>
      </c>
      <c r="N152" s="115" t="s">
        <v>2187</v>
      </c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</row>
    <row r="153" spans="1:34" ht="12.75" customHeight="1">
      <c r="A153" s="76">
        <v>83</v>
      </c>
      <c r="B153" s="76" t="s">
        <v>1199</v>
      </c>
      <c r="C153" s="76" t="s">
        <v>334</v>
      </c>
      <c r="D153" s="172" t="s">
        <v>323</v>
      </c>
      <c r="E153" s="226">
        <f>13329.2-411.8</f>
        <v>12917.400000000001</v>
      </c>
      <c r="F153" s="209" t="s">
        <v>218</v>
      </c>
      <c r="G153" s="100"/>
      <c r="H153" s="100" t="s">
        <v>417</v>
      </c>
      <c r="I153" s="100"/>
      <c r="J153" s="100" t="s">
        <v>818</v>
      </c>
      <c r="K153" s="85" t="s">
        <v>2148</v>
      </c>
      <c r="L153" s="100" t="s">
        <v>2160</v>
      </c>
      <c r="M153" s="85" t="s">
        <v>2174</v>
      </c>
      <c r="N153" s="115" t="s">
        <v>2188</v>
      </c>
      <c r="O153" s="107" t="s">
        <v>972</v>
      </c>
      <c r="P153" s="168">
        <v>1</v>
      </c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</row>
    <row r="154" spans="1:34" ht="12.75" customHeight="1">
      <c r="A154" s="76">
        <v>84</v>
      </c>
      <c r="B154" s="76" t="s">
        <v>1194</v>
      </c>
      <c r="C154" s="76" t="s">
        <v>334</v>
      </c>
      <c r="D154" s="172"/>
      <c r="E154" s="226">
        <f>13329.2-413.9</f>
        <v>12915.300000000001</v>
      </c>
      <c r="F154" s="209" t="s">
        <v>219</v>
      </c>
      <c r="G154" s="100"/>
      <c r="H154" s="100" t="s">
        <v>2636</v>
      </c>
      <c r="I154" s="100"/>
      <c r="J154" s="100" t="s">
        <v>819</v>
      </c>
      <c r="K154" s="85"/>
      <c r="L154" s="100"/>
      <c r="M154" s="85"/>
      <c r="N154" s="115"/>
      <c r="O154" s="107" t="s">
        <v>972</v>
      </c>
      <c r="P154" s="168">
        <v>1</v>
      </c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</row>
    <row r="155" spans="1:34" ht="12.75" customHeight="1">
      <c r="A155" s="76">
        <v>85</v>
      </c>
      <c r="B155" s="76" t="s">
        <v>1195</v>
      </c>
      <c r="C155" s="76" t="s">
        <v>334</v>
      </c>
      <c r="D155" s="172"/>
      <c r="E155" s="226">
        <f>13329.2-416</f>
        <v>12913.2</v>
      </c>
      <c r="F155" s="209" t="s">
        <v>220</v>
      </c>
      <c r="G155" s="100"/>
      <c r="H155" s="100" t="s">
        <v>2635</v>
      </c>
      <c r="I155" s="100"/>
      <c r="J155" s="100" t="s">
        <v>820</v>
      </c>
      <c r="K155" s="85"/>
      <c r="L155" s="100"/>
      <c r="M155" s="85"/>
      <c r="N155" s="115"/>
      <c r="O155" s="107" t="s">
        <v>972</v>
      </c>
      <c r="P155" s="168">
        <v>1</v>
      </c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</row>
    <row r="156" spans="1:34" ht="12.75" customHeight="1">
      <c r="A156" s="76">
        <v>86</v>
      </c>
      <c r="B156" s="76" t="s">
        <v>1196</v>
      </c>
      <c r="C156" s="76" t="s">
        <v>334</v>
      </c>
      <c r="D156" s="172"/>
      <c r="E156" s="226">
        <f>13329.2-417.7</f>
        <v>12911.5</v>
      </c>
      <c r="F156" s="209" t="s">
        <v>221</v>
      </c>
      <c r="G156" s="100"/>
      <c r="H156" s="100" t="s">
        <v>2634</v>
      </c>
      <c r="I156" s="100"/>
      <c r="J156" s="85" t="s">
        <v>821</v>
      </c>
      <c r="K156" s="85"/>
      <c r="L156" s="100"/>
      <c r="M156" s="85"/>
      <c r="N156" s="115"/>
      <c r="O156" s="107" t="s">
        <v>972</v>
      </c>
      <c r="P156" s="168">
        <v>1</v>
      </c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</row>
    <row r="157" spans="1:34" ht="12.75" customHeight="1">
      <c r="A157" s="76">
        <v>87</v>
      </c>
      <c r="B157" s="76" t="s">
        <v>1197</v>
      </c>
      <c r="C157" s="76" t="s">
        <v>334</v>
      </c>
      <c r="D157" s="172"/>
      <c r="E157" s="226">
        <f>13329.2-420.2</f>
        <v>12909</v>
      </c>
      <c r="F157" s="209" t="s">
        <v>223</v>
      </c>
      <c r="G157" s="100"/>
      <c r="H157" s="100" t="s">
        <v>2633</v>
      </c>
      <c r="I157" s="100"/>
      <c r="J157" s="88" t="s">
        <v>822</v>
      </c>
      <c r="K157" s="88"/>
      <c r="L157" s="100"/>
      <c r="M157" s="85"/>
      <c r="N157" s="115"/>
      <c r="O157" s="107" t="s">
        <v>972</v>
      </c>
      <c r="P157" s="168">
        <v>1</v>
      </c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</row>
    <row r="158" spans="1:34" ht="12.75" customHeight="1">
      <c r="A158" s="76">
        <v>88</v>
      </c>
      <c r="B158" s="76" t="s">
        <v>1198</v>
      </c>
      <c r="C158" s="76" t="s">
        <v>334</v>
      </c>
      <c r="D158" s="214" t="s">
        <v>222</v>
      </c>
      <c r="E158" s="226">
        <f>13329.2-422.3</f>
        <v>12906.900000000001</v>
      </c>
      <c r="F158" s="209" t="s">
        <v>224</v>
      </c>
      <c r="G158" s="100"/>
      <c r="H158" s="100" t="s">
        <v>2632</v>
      </c>
      <c r="I158" s="100"/>
      <c r="J158" s="88" t="s">
        <v>823</v>
      </c>
      <c r="K158" s="88"/>
      <c r="L158" s="100"/>
      <c r="M158" s="85"/>
      <c r="N158" s="115"/>
      <c r="O158" s="107" t="s">
        <v>972</v>
      </c>
      <c r="P158" s="168">
        <v>1</v>
      </c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</row>
    <row r="159" spans="1:34" ht="12.75" customHeight="1">
      <c r="A159" s="90">
        <v>89</v>
      </c>
      <c r="B159" s="90" t="s">
        <v>1383</v>
      </c>
      <c r="C159" s="90" t="s">
        <v>334</v>
      </c>
      <c r="D159" s="90"/>
      <c r="E159" s="269">
        <f>13329.2-424.4</f>
        <v>12904.800000000001</v>
      </c>
      <c r="F159" s="232" t="s">
        <v>225</v>
      </c>
      <c r="G159" s="102"/>
      <c r="H159" s="102" t="s">
        <v>2631</v>
      </c>
      <c r="I159" s="102"/>
      <c r="J159" s="92" t="s">
        <v>824</v>
      </c>
      <c r="K159" s="92"/>
      <c r="L159" s="102"/>
      <c r="M159" s="92"/>
      <c r="N159" s="117"/>
      <c r="O159" s="108" t="s">
        <v>972</v>
      </c>
      <c r="P159" s="169">
        <v>1</v>
      </c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</row>
    <row r="160" spans="5:34" ht="12.75" customHeight="1">
      <c r="E160" s="228"/>
      <c r="F160" s="209"/>
      <c r="G160" s="100" t="s">
        <v>2637</v>
      </c>
      <c r="H160" s="100" t="s">
        <v>420</v>
      </c>
      <c r="I160" s="100">
        <v>1508828</v>
      </c>
      <c r="J160" s="85" t="s">
        <v>825</v>
      </c>
      <c r="K160" s="85" t="s">
        <v>2149</v>
      </c>
      <c r="L160" s="100" t="s">
        <v>2161</v>
      </c>
      <c r="M160" s="85" t="s">
        <v>2175</v>
      </c>
      <c r="N160" s="118" t="s">
        <v>2189</v>
      </c>
      <c r="P160" s="168">
        <v>0</v>
      </c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</row>
    <row r="161" spans="5:34" ht="12.75" customHeight="1">
      <c r="E161" s="228"/>
      <c r="F161" s="209"/>
      <c r="G161" s="100"/>
      <c r="H161" s="100" t="s">
        <v>419</v>
      </c>
      <c r="I161" s="100"/>
      <c r="J161" s="85" t="s">
        <v>826</v>
      </c>
      <c r="K161" s="85" t="s">
        <v>2150</v>
      </c>
      <c r="L161" s="100" t="s">
        <v>2162</v>
      </c>
      <c r="M161" s="85" t="s">
        <v>2176</v>
      </c>
      <c r="N161" s="118" t="s">
        <v>2190</v>
      </c>
      <c r="P161" s="168">
        <v>0</v>
      </c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</row>
    <row r="162" spans="1:34" ht="12.75" customHeight="1">
      <c r="A162" s="76">
        <v>90</v>
      </c>
      <c r="B162" s="76" t="s">
        <v>1918</v>
      </c>
      <c r="C162" s="76" t="s">
        <v>334</v>
      </c>
      <c r="D162" s="46" t="s">
        <v>121</v>
      </c>
      <c r="E162" s="276">
        <f>'[1]Sheet1'!$I$82</f>
        <v>12898.1959</v>
      </c>
      <c r="F162" s="210" t="s">
        <v>667</v>
      </c>
      <c r="G162" s="100"/>
      <c r="H162" s="100" t="s">
        <v>2643</v>
      </c>
      <c r="I162" s="100"/>
      <c r="J162" s="85" t="s">
        <v>827</v>
      </c>
      <c r="K162" s="85"/>
      <c r="L162" s="100"/>
      <c r="M162" s="85"/>
      <c r="N162" s="118"/>
      <c r="O162" s="161" t="s">
        <v>971</v>
      </c>
      <c r="P162" s="168">
        <v>1</v>
      </c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</row>
    <row r="163" spans="1:34" ht="12.75" customHeight="1">
      <c r="A163" s="76">
        <v>91</v>
      </c>
      <c r="B163" s="76" t="s">
        <v>1919</v>
      </c>
      <c r="C163" s="76" t="s">
        <v>334</v>
      </c>
      <c r="D163" s="100"/>
      <c r="E163" s="276">
        <f>'[1]Sheet1'!$J$82</f>
        <v>12895.6959</v>
      </c>
      <c r="F163" s="210" t="s">
        <v>668</v>
      </c>
      <c r="G163" s="100"/>
      <c r="H163" s="100" t="s">
        <v>2642</v>
      </c>
      <c r="I163" s="100"/>
      <c r="J163" s="88" t="s">
        <v>828</v>
      </c>
      <c r="K163" s="88"/>
      <c r="L163" s="100"/>
      <c r="M163" s="85"/>
      <c r="N163" s="118"/>
      <c r="O163" s="161" t="s">
        <v>971</v>
      </c>
      <c r="P163" s="168">
        <v>1</v>
      </c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</row>
    <row r="164" spans="1:34" ht="12.75" customHeight="1">
      <c r="A164" s="76">
        <v>92</v>
      </c>
      <c r="B164" s="76" t="s">
        <v>1200</v>
      </c>
      <c r="C164" s="76" t="s">
        <v>334</v>
      </c>
      <c r="D164" s="100"/>
      <c r="E164" s="276">
        <f>'[1]Sheet1'!$H$82</f>
        <v>12893.453400000002</v>
      </c>
      <c r="F164" s="209" t="s">
        <v>669</v>
      </c>
      <c r="G164" s="100"/>
      <c r="H164" s="100" t="s">
        <v>2641</v>
      </c>
      <c r="I164" s="100"/>
      <c r="J164" s="88" t="s">
        <v>829</v>
      </c>
      <c r="K164" s="88"/>
      <c r="L164" s="100"/>
      <c r="M164" s="85"/>
      <c r="N164" s="118"/>
      <c r="O164" s="161" t="s">
        <v>971</v>
      </c>
      <c r="P164" s="168">
        <v>1</v>
      </c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</row>
    <row r="165" spans="1:34" ht="12.75" customHeight="1">
      <c r="A165" s="76">
        <v>93</v>
      </c>
      <c r="B165" s="76" t="s">
        <v>1920</v>
      </c>
      <c r="C165" s="76" t="s">
        <v>334</v>
      </c>
      <c r="D165" s="100"/>
      <c r="E165" s="276">
        <f>'[1]Sheet1'!$K$82</f>
        <v>12892.453400000002</v>
      </c>
      <c r="F165" s="209" t="s">
        <v>670</v>
      </c>
      <c r="G165" s="100"/>
      <c r="H165" s="100" t="s">
        <v>2640</v>
      </c>
      <c r="I165" s="100"/>
      <c r="J165" s="88" t="s">
        <v>830</v>
      </c>
      <c r="K165" s="88"/>
      <c r="L165" s="100"/>
      <c r="M165" s="85"/>
      <c r="N165" s="119"/>
      <c r="O165" s="161" t="s">
        <v>971</v>
      </c>
      <c r="P165" s="168">
        <v>1</v>
      </c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</row>
    <row r="166" spans="1:34" ht="12.75" customHeight="1">
      <c r="A166" s="76">
        <v>94</v>
      </c>
      <c r="B166" s="76" t="s">
        <v>1921</v>
      </c>
      <c r="C166" s="76" t="s">
        <v>334</v>
      </c>
      <c r="D166" s="100"/>
      <c r="E166" s="276">
        <f>'[1]Sheet1'!$G$82</f>
        <v>12891.0409</v>
      </c>
      <c r="F166" s="209" t="s">
        <v>671</v>
      </c>
      <c r="G166" s="100"/>
      <c r="H166" s="100" t="s">
        <v>2639</v>
      </c>
      <c r="I166" s="100"/>
      <c r="J166" s="88" t="s">
        <v>831</v>
      </c>
      <c r="K166" s="88"/>
      <c r="L166" s="100"/>
      <c r="M166" s="85"/>
      <c r="N166" s="119"/>
      <c r="O166" s="161" t="s">
        <v>971</v>
      </c>
      <c r="P166" s="168">
        <v>1</v>
      </c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</row>
    <row r="167" spans="1:34" ht="12.75" customHeight="1">
      <c r="A167" s="90">
        <v>95</v>
      </c>
      <c r="B167" s="90" t="s">
        <v>1922</v>
      </c>
      <c r="C167" s="90" t="s">
        <v>334</v>
      </c>
      <c r="D167" s="102"/>
      <c r="E167" s="278">
        <f>'[1]Sheet1'!$L$82</f>
        <v>12887.950900000002</v>
      </c>
      <c r="F167" s="232" t="s">
        <v>672</v>
      </c>
      <c r="G167" s="102"/>
      <c r="H167" s="102" t="s">
        <v>2638</v>
      </c>
      <c r="I167" s="102"/>
      <c r="J167" s="92" t="s">
        <v>832</v>
      </c>
      <c r="K167" s="92"/>
      <c r="L167" s="102"/>
      <c r="M167" s="92"/>
      <c r="N167" s="120"/>
      <c r="O167" s="162" t="s">
        <v>971</v>
      </c>
      <c r="P167" s="169">
        <v>1</v>
      </c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</row>
    <row r="168" spans="5:34" ht="12.75" customHeight="1">
      <c r="E168" s="228"/>
      <c r="F168" s="209"/>
      <c r="G168" s="100" t="s">
        <v>243</v>
      </c>
      <c r="H168" s="100"/>
      <c r="J168" s="100" t="s">
        <v>422</v>
      </c>
      <c r="K168" s="100" t="s">
        <v>2151</v>
      </c>
      <c r="L168" s="100" t="s">
        <v>2163</v>
      </c>
      <c r="M168" s="100" t="s">
        <v>2177</v>
      </c>
      <c r="N168" s="118" t="s">
        <v>2191</v>
      </c>
      <c r="O168" s="161"/>
      <c r="P168" s="168">
        <v>0</v>
      </c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</row>
    <row r="169" spans="5:34" ht="12.75" customHeight="1">
      <c r="E169" s="228"/>
      <c r="F169" s="209"/>
      <c r="G169" s="100"/>
      <c r="H169" s="100"/>
      <c r="J169" s="100" t="s">
        <v>421</v>
      </c>
      <c r="K169" s="100" t="s">
        <v>2152</v>
      </c>
      <c r="L169" s="100" t="s">
        <v>2164</v>
      </c>
      <c r="M169" s="100" t="s">
        <v>2178</v>
      </c>
      <c r="N169" s="118" t="s">
        <v>2192</v>
      </c>
      <c r="O169" s="161"/>
      <c r="P169" s="168">
        <v>0</v>
      </c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</row>
    <row r="170" spans="1:34" ht="12.75" customHeight="1">
      <c r="A170" s="76">
        <v>96</v>
      </c>
      <c r="B170" s="99" t="s">
        <v>1923</v>
      </c>
      <c r="C170" s="76" t="s">
        <v>334</v>
      </c>
      <c r="D170" s="100" t="s">
        <v>123</v>
      </c>
      <c r="E170" s="228">
        <v>753</v>
      </c>
      <c r="F170" s="209" t="s">
        <v>673</v>
      </c>
      <c r="G170" s="100"/>
      <c r="H170" s="100"/>
      <c r="J170" s="100" t="s">
        <v>2649</v>
      </c>
      <c r="K170" s="100"/>
      <c r="L170" s="100"/>
      <c r="M170" s="100"/>
      <c r="N170" s="118"/>
      <c r="O170" s="161" t="s">
        <v>971</v>
      </c>
      <c r="P170" s="168">
        <v>1</v>
      </c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</row>
    <row r="171" spans="1:34" ht="12.75" customHeight="1">
      <c r="A171" s="76">
        <v>97</v>
      </c>
      <c r="B171" s="99" t="s">
        <v>1924</v>
      </c>
      <c r="C171" s="76" t="s">
        <v>334</v>
      </c>
      <c r="D171" s="100"/>
      <c r="E171" s="228">
        <v>503</v>
      </c>
      <c r="F171" s="209" t="s">
        <v>674</v>
      </c>
      <c r="G171" s="100"/>
      <c r="H171" s="100"/>
      <c r="J171" s="100" t="s">
        <v>2648</v>
      </c>
      <c r="K171" s="100"/>
      <c r="L171" s="100"/>
      <c r="M171" s="100"/>
      <c r="N171" s="118"/>
      <c r="O171" s="161" t="s">
        <v>971</v>
      </c>
      <c r="P171" s="168">
        <v>1</v>
      </c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</row>
    <row r="172" spans="1:34" ht="12.75" customHeight="1">
      <c r="A172" s="76">
        <v>98</v>
      </c>
      <c r="B172" s="99" t="s">
        <v>1925</v>
      </c>
      <c r="C172" s="76" t="s">
        <v>334</v>
      </c>
      <c r="D172" s="100"/>
      <c r="E172" s="228">
        <v>373</v>
      </c>
      <c r="F172" s="209" t="s">
        <v>675</v>
      </c>
      <c r="G172" s="100"/>
      <c r="H172" s="100"/>
      <c r="J172" s="100" t="s">
        <v>2647</v>
      </c>
      <c r="K172" s="100"/>
      <c r="L172" s="100"/>
      <c r="M172" s="100"/>
      <c r="N172" s="118"/>
      <c r="O172" s="161" t="s">
        <v>971</v>
      </c>
      <c r="P172" s="168">
        <v>1</v>
      </c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</row>
    <row r="173" spans="1:34" ht="12.75" customHeight="1">
      <c r="A173" s="76">
        <v>99</v>
      </c>
      <c r="B173" s="99" t="s">
        <v>1926</v>
      </c>
      <c r="C173" s="76" t="s">
        <v>334</v>
      </c>
      <c r="D173" s="100"/>
      <c r="E173" s="228">
        <v>253</v>
      </c>
      <c r="F173" s="209" t="s">
        <v>676</v>
      </c>
      <c r="G173" s="100"/>
      <c r="H173" s="100"/>
      <c r="J173" s="100" t="s">
        <v>2646</v>
      </c>
      <c r="K173" s="100"/>
      <c r="L173" s="100"/>
      <c r="M173" s="100"/>
      <c r="N173" s="119"/>
      <c r="O173" s="161" t="s">
        <v>971</v>
      </c>
      <c r="P173" s="168">
        <v>1</v>
      </c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</row>
    <row r="174" spans="1:34" ht="12.75" customHeight="1">
      <c r="A174" s="76">
        <v>100</v>
      </c>
      <c r="B174" s="99" t="s">
        <v>1927</v>
      </c>
      <c r="C174" s="76" t="s">
        <v>334</v>
      </c>
      <c r="D174" s="100"/>
      <c r="E174" s="228">
        <v>162</v>
      </c>
      <c r="F174" s="209" t="s">
        <v>677</v>
      </c>
      <c r="G174" s="100"/>
      <c r="H174" s="100"/>
      <c r="J174" s="100" t="s">
        <v>2645</v>
      </c>
      <c r="K174" s="100"/>
      <c r="L174" s="100"/>
      <c r="M174" s="100"/>
      <c r="N174" s="118"/>
      <c r="O174" s="161" t="s">
        <v>971</v>
      </c>
      <c r="P174" s="168">
        <v>1</v>
      </c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</row>
    <row r="175" spans="1:34" ht="12.75" customHeight="1">
      <c r="A175" s="90">
        <v>101</v>
      </c>
      <c r="B175" s="101" t="s">
        <v>1928</v>
      </c>
      <c r="C175" s="90" t="s">
        <v>334</v>
      </c>
      <c r="D175" s="102"/>
      <c r="E175" s="267">
        <v>-147</v>
      </c>
      <c r="F175" s="232" t="s">
        <v>678</v>
      </c>
      <c r="G175" s="102"/>
      <c r="H175" s="102"/>
      <c r="I175" s="90"/>
      <c r="J175" s="102" t="s">
        <v>2644</v>
      </c>
      <c r="K175" s="102"/>
      <c r="L175" s="102"/>
      <c r="M175" s="102"/>
      <c r="N175" s="120"/>
      <c r="O175" s="162" t="s">
        <v>971</v>
      </c>
      <c r="P175" s="169">
        <v>1</v>
      </c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</row>
    <row r="176" spans="1:34" ht="12.75" customHeight="1">
      <c r="A176" s="76">
        <v>102</v>
      </c>
      <c r="B176" s="215" t="s">
        <v>226</v>
      </c>
      <c r="C176" s="76" t="s">
        <v>334</v>
      </c>
      <c r="D176" s="210" t="s">
        <v>227</v>
      </c>
      <c r="E176" s="226">
        <f>13329.2-537.5</f>
        <v>12791.7</v>
      </c>
      <c r="F176" s="209" t="s">
        <v>228</v>
      </c>
      <c r="G176" s="100" t="s">
        <v>2650</v>
      </c>
      <c r="H176" s="100"/>
      <c r="J176" s="100" t="s">
        <v>424</v>
      </c>
      <c r="K176" s="100" t="s">
        <v>2151</v>
      </c>
      <c r="L176" s="100" t="s">
        <v>2165</v>
      </c>
      <c r="M176" s="100" t="s">
        <v>2179</v>
      </c>
      <c r="N176" s="118" t="s">
        <v>2193</v>
      </c>
      <c r="O176" s="161"/>
      <c r="P176" s="168">
        <v>0</v>
      </c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</row>
    <row r="177" spans="1:34" ht="12.75" customHeight="1">
      <c r="A177" s="76">
        <v>103</v>
      </c>
      <c r="B177" s="215" t="s">
        <v>229</v>
      </c>
      <c r="C177" s="76" t="s">
        <v>334</v>
      </c>
      <c r="D177" s="100"/>
      <c r="E177" s="226">
        <f>13329.2-539.6</f>
        <v>12789.6</v>
      </c>
      <c r="F177" s="209" t="s">
        <v>230</v>
      </c>
      <c r="G177" s="100"/>
      <c r="H177" s="100"/>
      <c r="J177" s="100" t="s">
        <v>423</v>
      </c>
      <c r="K177" s="100" t="s">
        <v>2152</v>
      </c>
      <c r="L177" s="100" t="s">
        <v>2166</v>
      </c>
      <c r="M177" s="100" t="s">
        <v>2180</v>
      </c>
      <c r="N177" s="118" t="s">
        <v>2194</v>
      </c>
      <c r="O177" s="161"/>
      <c r="P177" s="168">
        <v>0</v>
      </c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</row>
    <row r="178" spans="1:34" ht="12.75" customHeight="1">
      <c r="A178" s="76">
        <v>104</v>
      </c>
      <c r="B178" s="215" t="s">
        <v>1929</v>
      </c>
      <c r="C178" s="76" t="s">
        <v>334</v>
      </c>
      <c r="D178" s="100" t="s">
        <v>127</v>
      </c>
      <c r="E178" s="228">
        <v>753</v>
      </c>
      <c r="F178" s="210" t="s">
        <v>679</v>
      </c>
      <c r="G178" s="100"/>
      <c r="H178" s="100"/>
      <c r="J178" s="100" t="s">
        <v>2656</v>
      </c>
      <c r="K178" s="100"/>
      <c r="L178" s="100"/>
      <c r="M178" s="100"/>
      <c r="N178" s="118"/>
      <c r="O178" s="161" t="s">
        <v>971</v>
      </c>
      <c r="P178" s="168">
        <v>1</v>
      </c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</row>
    <row r="179" spans="1:34" s="89" customFormat="1" ht="12.75" customHeight="1">
      <c r="A179" s="76">
        <v>105</v>
      </c>
      <c r="B179" s="215" t="s">
        <v>1930</v>
      </c>
      <c r="C179" s="76" t="s">
        <v>334</v>
      </c>
      <c r="D179" s="76"/>
      <c r="E179" s="228">
        <v>503</v>
      </c>
      <c r="F179" s="210" t="s">
        <v>680</v>
      </c>
      <c r="G179" s="100"/>
      <c r="H179" s="100"/>
      <c r="I179" s="76"/>
      <c r="J179" s="100" t="s">
        <v>2655</v>
      </c>
      <c r="K179" s="100"/>
      <c r="L179" s="100"/>
      <c r="M179" s="100"/>
      <c r="N179" s="118"/>
      <c r="O179" s="161" t="s">
        <v>971</v>
      </c>
      <c r="P179" s="168">
        <v>1</v>
      </c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</row>
    <row r="180" spans="1:34" ht="12.75" customHeight="1">
      <c r="A180" s="76">
        <v>106</v>
      </c>
      <c r="B180" s="215" t="s">
        <v>1931</v>
      </c>
      <c r="C180" s="76" t="s">
        <v>334</v>
      </c>
      <c r="E180" s="228">
        <v>373</v>
      </c>
      <c r="F180" s="209" t="s">
        <v>833</v>
      </c>
      <c r="G180" s="100"/>
      <c r="H180" s="100"/>
      <c r="J180" s="100" t="s">
        <v>2654</v>
      </c>
      <c r="K180" s="100"/>
      <c r="L180" s="100"/>
      <c r="M180" s="100"/>
      <c r="N180" s="118"/>
      <c r="O180" s="161" t="s">
        <v>971</v>
      </c>
      <c r="P180" s="168">
        <v>1</v>
      </c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</row>
    <row r="181" spans="1:34" ht="12.75" customHeight="1">
      <c r="A181" s="76">
        <v>107</v>
      </c>
      <c r="B181" s="215" t="s">
        <v>1932</v>
      </c>
      <c r="C181" s="76" t="s">
        <v>334</v>
      </c>
      <c r="D181" s="100"/>
      <c r="E181" s="228">
        <v>253</v>
      </c>
      <c r="F181" s="209" t="s">
        <v>834</v>
      </c>
      <c r="G181" s="100"/>
      <c r="H181" s="100"/>
      <c r="J181" s="100" t="s">
        <v>2653</v>
      </c>
      <c r="K181" s="100"/>
      <c r="L181" s="100"/>
      <c r="M181" s="100"/>
      <c r="N181" s="119"/>
      <c r="O181" s="161" t="s">
        <v>971</v>
      </c>
      <c r="P181" s="168">
        <v>1</v>
      </c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</row>
    <row r="182" spans="1:34" ht="12.75" customHeight="1">
      <c r="A182" s="76">
        <v>108</v>
      </c>
      <c r="B182" s="215" t="s">
        <v>1933</v>
      </c>
      <c r="C182" s="76" t="s">
        <v>334</v>
      </c>
      <c r="D182" s="100"/>
      <c r="E182" s="228">
        <v>162</v>
      </c>
      <c r="F182" s="209" t="s">
        <v>835</v>
      </c>
      <c r="G182" s="100"/>
      <c r="H182" s="100"/>
      <c r="J182" s="100" t="s">
        <v>2652</v>
      </c>
      <c r="K182" s="100"/>
      <c r="L182" s="100"/>
      <c r="M182" s="100"/>
      <c r="N182" s="118"/>
      <c r="O182" s="161" t="s">
        <v>971</v>
      </c>
      <c r="P182" s="168">
        <v>1</v>
      </c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</row>
    <row r="183" spans="1:34" ht="12.75" customHeight="1">
      <c r="A183" s="90">
        <v>109</v>
      </c>
      <c r="B183" s="234" t="s">
        <v>1934</v>
      </c>
      <c r="C183" s="90" t="s">
        <v>334</v>
      </c>
      <c r="D183" s="102"/>
      <c r="E183" s="267">
        <v>-147</v>
      </c>
      <c r="F183" s="232" t="s">
        <v>836</v>
      </c>
      <c r="G183" s="102"/>
      <c r="H183" s="102"/>
      <c r="I183" s="90"/>
      <c r="J183" s="102" t="s">
        <v>2651</v>
      </c>
      <c r="K183" s="102"/>
      <c r="L183" s="102"/>
      <c r="M183" s="102"/>
      <c r="N183" s="120"/>
      <c r="O183" s="162" t="s">
        <v>971</v>
      </c>
      <c r="P183" s="169">
        <v>1</v>
      </c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</row>
    <row r="184" spans="9:34" ht="15.75">
      <c r="I184" s="77" t="s">
        <v>2800</v>
      </c>
      <c r="K184" s="78"/>
      <c r="N184" s="85"/>
      <c r="O184" s="161"/>
      <c r="P184" s="168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</row>
    <row r="185" spans="1:34" ht="12.75" customHeight="1">
      <c r="A185" s="74"/>
      <c r="J185" s="76" t="s">
        <v>324</v>
      </c>
      <c r="K185" s="76" t="s">
        <v>325</v>
      </c>
      <c r="M185" s="76" t="s">
        <v>326</v>
      </c>
      <c r="N185" s="80" t="s">
        <v>327</v>
      </c>
      <c r="O185" s="161"/>
      <c r="P185" s="168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</row>
    <row r="186" spans="1:16" s="84" customFormat="1" ht="15" customHeight="1">
      <c r="A186" s="81" t="s">
        <v>328</v>
      </c>
      <c r="B186" s="82" t="s">
        <v>71</v>
      </c>
      <c r="C186" s="82" t="s">
        <v>329</v>
      </c>
      <c r="D186" s="82" t="s">
        <v>250</v>
      </c>
      <c r="E186" s="227" t="s">
        <v>2025</v>
      </c>
      <c r="F186" s="121" t="s">
        <v>336</v>
      </c>
      <c r="G186" s="82" t="s">
        <v>331</v>
      </c>
      <c r="H186" s="82" t="s">
        <v>1384</v>
      </c>
      <c r="I186" s="82" t="s">
        <v>332</v>
      </c>
      <c r="J186" s="83" t="s">
        <v>1385</v>
      </c>
      <c r="K186" s="122" t="s">
        <v>2026</v>
      </c>
      <c r="L186" s="83" t="s">
        <v>2027</v>
      </c>
      <c r="M186" s="123" t="s">
        <v>2028</v>
      </c>
      <c r="N186" s="83" t="s">
        <v>2029</v>
      </c>
      <c r="O186" s="81" t="s">
        <v>330</v>
      </c>
      <c r="P186" s="157" t="s">
        <v>179</v>
      </c>
    </row>
    <row r="187" spans="9:34" ht="12.75" customHeight="1">
      <c r="I187" s="76" t="s">
        <v>333</v>
      </c>
      <c r="K187" s="122"/>
      <c r="L187" s="85"/>
      <c r="M187" s="74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</row>
    <row r="188" spans="11:34" ht="12.75" customHeight="1">
      <c r="K188" s="74"/>
      <c r="L188" s="85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</row>
    <row r="189" spans="1:34" ht="12.75" customHeight="1">
      <c r="A189" s="74"/>
      <c r="G189" s="100" t="s">
        <v>2657</v>
      </c>
      <c r="H189" s="100"/>
      <c r="J189" s="100" t="s">
        <v>426</v>
      </c>
      <c r="K189" s="100" t="s">
        <v>2151</v>
      </c>
      <c r="L189" s="100" t="s">
        <v>2195</v>
      </c>
      <c r="M189" s="100" t="s">
        <v>2209</v>
      </c>
      <c r="N189" s="118" t="s">
        <v>2223</v>
      </c>
      <c r="P189" s="167">
        <v>0</v>
      </c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</row>
    <row r="190" spans="7:34" ht="12.75" customHeight="1">
      <c r="G190" s="100"/>
      <c r="H190" s="100"/>
      <c r="J190" s="100" t="s">
        <v>425</v>
      </c>
      <c r="K190" s="100" t="s">
        <v>2152</v>
      </c>
      <c r="L190" s="100" t="s">
        <v>2196</v>
      </c>
      <c r="M190" s="100" t="s">
        <v>2210</v>
      </c>
      <c r="N190" s="118" t="s">
        <v>2224</v>
      </c>
      <c r="P190" s="167">
        <v>0</v>
      </c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</row>
    <row r="191" spans="1:34" ht="12.75" customHeight="1">
      <c r="A191" s="76">
        <v>110</v>
      </c>
      <c r="B191" s="99" t="s">
        <v>1935</v>
      </c>
      <c r="C191" s="76" t="s">
        <v>334</v>
      </c>
      <c r="D191" s="100" t="s">
        <v>131</v>
      </c>
      <c r="E191" s="228">
        <v>753</v>
      </c>
      <c r="F191" s="76" t="s">
        <v>837</v>
      </c>
      <c r="J191" s="100" t="s">
        <v>2663</v>
      </c>
      <c r="M191" s="100"/>
      <c r="N191" s="118"/>
      <c r="O191" s="161" t="s">
        <v>971</v>
      </c>
      <c r="P191" s="168">
        <v>1</v>
      </c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</row>
    <row r="192" spans="1:34" s="89" customFormat="1" ht="12.75" customHeight="1">
      <c r="A192" s="88">
        <v>111</v>
      </c>
      <c r="B192" s="99" t="s">
        <v>1936</v>
      </c>
      <c r="C192" s="76" t="s">
        <v>334</v>
      </c>
      <c r="D192" s="100"/>
      <c r="E192" s="228">
        <v>503</v>
      </c>
      <c r="F192" s="76" t="s">
        <v>838</v>
      </c>
      <c r="G192" s="76"/>
      <c r="H192" s="76"/>
      <c r="I192" s="235"/>
      <c r="J192" s="100" t="s">
        <v>2662</v>
      </c>
      <c r="K192" s="76"/>
      <c r="L192" s="76"/>
      <c r="M192" s="100"/>
      <c r="N192" s="118"/>
      <c r="O192" s="161" t="s">
        <v>971</v>
      </c>
      <c r="P192" s="168">
        <v>1</v>
      </c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</row>
    <row r="193" spans="1:34" ht="12.75" customHeight="1">
      <c r="A193" s="76">
        <v>112</v>
      </c>
      <c r="B193" s="99" t="s">
        <v>1937</v>
      </c>
      <c r="C193" s="76" t="s">
        <v>334</v>
      </c>
      <c r="E193" s="228">
        <v>373</v>
      </c>
      <c r="F193" s="76" t="s">
        <v>839</v>
      </c>
      <c r="J193" s="100" t="s">
        <v>2661</v>
      </c>
      <c r="M193" s="100"/>
      <c r="N193" s="118"/>
      <c r="O193" s="161" t="s">
        <v>971</v>
      </c>
      <c r="P193" s="168">
        <v>1</v>
      </c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</row>
    <row r="194" spans="1:16" s="79" customFormat="1" ht="12.75" customHeight="1">
      <c r="A194" s="76">
        <v>113</v>
      </c>
      <c r="B194" s="99" t="s">
        <v>1938</v>
      </c>
      <c r="C194" s="76" t="s">
        <v>334</v>
      </c>
      <c r="D194" s="76"/>
      <c r="E194" s="228">
        <v>253</v>
      </c>
      <c r="F194" s="76" t="s">
        <v>840</v>
      </c>
      <c r="G194" s="76"/>
      <c r="H194" s="76"/>
      <c r="I194" s="235"/>
      <c r="J194" s="100" t="s">
        <v>2660</v>
      </c>
      <c r="K194" s="76"/>
      <c r="L194" s="76"/>
      <c r="M194" s="100"/>
      <c r="N194" s="119"/>
      <c r="O194" s="161" t="s">
        <v>971</v>
      </c>
      <c r="P194" s="168">
        <v>1</v>
      </c>
    </row>
    <row r="195" spans="1:16" s="79" customFormat="1" ht="12.75" customHeight="1">
      <c r="A195" s="76">
        <v>114</v>
      </c>
      <c r="B195" s="99" t="s">
        <v>1939</v>
      </c>
      <c r="C195" s="76" t="s">
        <v>334</v>
      </c>
      <c r="D195" s="76"/>
      <c r="E195" s="228">
        <v>162</v>
      </c>
      <c r="F195" s="76" t="s">
        <v>841</v>
      </c>
      <c r="G195" s="76"/>
      <c r="H195" s="76"/>
      <c r="I195" s="235"/>
      <c r="J195" s="100" t="s">
        <v>2659</v>
      </c>
      <c r="K195" s="76"/>
      <c r="L195" s="76"/>
      <c r="M195" s="100"/>
      <c r="N195" s="118"/>
      <c r="O195" s="161" t="s">
        <v>971</v>
      </c>
      <c r="P195" s="168">
        <v>1</v>
      </c>
    </row>
    <row r="196" spans="1:16" s="79" customFormat="1" ht="12.75" customHeight="1">
      <c r="A196" s="90">
        <v>115</v>
      </c>
      <c r="B196" s="101" t="s">
        <v>1940</v>
      </c>
      <c r="C196" s="90" t="s">
        <v>334</v>
      </c>
      <c r="D196" s="90"/>
      <c r="E196" s="267">
        <v>-147</v>
      </c>
      <c r="F196" s="90" t="s">
        <v>842</v>
      </c>
      <c r="G196" s="90"/>
      <c r="H196" s="90"/>
      <c r="I196" s="236"/>
      <c r="J196" s="102" t="s">
        <v>2658</v>
      </c>
      <c r="K196" s="90"/>
      <c r="L196" s="90"/>
      <c r="M196" s="102"/>
      <c r="N196" s="120"/>
      <c r="O196" s="162" t="s">
        <v>971</v>
      </c>
      <c r="P196" s="169">
        <v>1</v>
      </c>
    </row>
    <row r="197" spans="2:34" ht="12.75" customHeight="1">
      <c r="B197" s="99"/>
      <c r="G197" s="76" t="s">
        <v>2664</v>
      </c>
      <c r="J197" s="100" t="s">
        <v>428</v>
      </c>
      <c r="K197" s="76" t="s">
        <v>2151</v>
      </c>
      <c r="L197" s="76" t="s">
        <v>2197</v>
      </c>
      <c r="M197" s="100" t="s">
        <v>2211</v>
      </c>
      <c r="N197" s="118" t="s">
        <v>2225</v>
      </c>
      <c r="O197" s="164"/>
      <c r="P197" s="168">
        <v>0</v>
      </c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</row>
    <row r="198" spans="2:34" ht="12.75" customHeight="1">
      <c r="B198" s="99"/>
      <c r="J198" s="100" t="s">
        <v>427</v>
      </c>
      <c r="K198" s="76" t="s">
        <v>2152</v>
      </c>
      <c r="L198" s="76" t="s">
        <v>2198</v>
      </c>
      <c r="M198" s="100" t="s">
        <v>2212</v>
      </c>
      <c r="N198" s="118" t="s">
        <v>2226</v>
      </c>
      <c r="O198" s="164"/>
      <c r="P198" s="168">
        <v>0</v>
      </c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</row>
    <row r="199" spans="1:34" ht="12.75" customHeight="1">
      <c r="A199" s="76">
        <v>116</v>
      </c>
      <c r="B199" s="99" t="s">
        <v>1941</v>
      </c>
      <c r="C199" s="76" t="s">
        <v>334</v>
      </c>
      <c r="D199" s="76" t="s">
        <v>135</v>
      </c>
      <c r="E199" s="228">
        <v>753</v>
      </c>
      <c r="F199" s="76" t="s">
        <v>843</v>
      </c>
      <c r="J199" s="100" t="s">
        <v>2670</v>
      </c>
      <c r="M199" s="100"/>
      <c r="N199" s="118"/>
      <c r="O199" s="164" t="s">
        <v>971</v>
      </c>
      <c r="P199" s="168">
        <v>1</v>
      </c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</row>
    <row r="200" spans="1:34" s="89" customFormat="1" ht="12.75" customHeight="1">
      <c r="A200" s="88">
        <v>117</v>
      </c>
      <c r="B200" s="99" t="s">
        <v>1942</v>
      </c>
      <c r="C200" s="76" t="s">
        <v>334</v>
      </c>
      <c r="D200" s="76"/>
      <c r="E200" s="228">
        <v>503</v>
      </c>
      <c r="F200" s="76" t="s">
        <v>844</v>
      </c>
      <c r="G200" s="76"/>
      <c r="H200" s="76"/>
      <c r="I200" s="235"/>
      <c r="J200" s="100" t="s">
        <v>2669</v>
      </c>
      <c r="K200" s="76"/>
      <c r="L200" s="76"/>
      <c r="M200" s="100"/>
      <c r="N200" s="118"/>
      <c r="O200" s="164" t="s">
        <v>971</v>
      </c>
      <c r="P200" s="168">
        <v>1</v>
      </c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</row>
    <row r="201" spans="1:34" ht="12.75" customHeight="1">
      <c r="A201" s="76">
        <v>118</v>
      </c>
      <c r="B201" s="99" t="s">
        <v>1943</v>
      </c>
      <c r="C201" s="76" t="s">
        <v>334</v>
      </c>
      <c r="E201" s="228">
        <v>373</v>
      </c>
      <c r="F201" s="76" t="s">
        <v>845</v>
      </c>
      <c r="J201" s="100" t="s">
        <v>2668</v>
      </c>
      <c r="M201" s="100"/>
      <c r="N201" s="118"/>
      <c r="O201" s="164" t="s">
        <v>971</v>
      </c>
      <c r="P201" s="168">
        <v>1</v>
      </c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</row>
    <row r="202" spans="1:34" ht="12.75" customHeight="1">
      <c r="A202" s="76">
        <v>119</v>
      </c>
      <c r="B202" s="99" t="s">
        <v>1944</v>
      </c>
      <c r="C202" s="76" t="s">
        <v>334</v>
      </c>
      <c r="E202" s="228">
        <v>253</v>
      </c>
      <c r="F202" s="76" t="s">
        <v>846</v>
      </c>
      <c r="J202" s="100" t="s">
        <v>2667</v>
      </c>
      <c r="M202" s="100"/>
      <c r="N202" s="119"/>
      <c r="O202" s="164" t="s">
        <v>971</v>
      </c>
      <c r="P202" s="168">
        <v>1</v>
      </c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</row>
    <row r="203" spans="1:34" ht="12.75" customHeight="1">
      <c r="A203" s="76">
        <v>120</v>
      </c>
      <c r="B203" s="99" t="s">
        <v>1945</v>
      </c>
      <c r="C203" s="76" t="s">
        <v>334</v>
      </c>
      <c r="E203" s="228">
        <v>162</v>
      </c>
      <c r="F203" s="76" t="s">
        <v>847</v>
      </c>
      <c r="J203" s="100" t="s">
        <v>2666</v>
      </c>
      <c r="M203" s="100"/>
      <c r="N203" s="118"/>
      <c r="O203" s="164" t="s">
        <v>971</v>
      </c>
      <c r="P203" s="168">
        <v>1</v>
      </c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</row>
    <row r="204" spans="1:34" ht="12.75" customHeight="1">
      <c r="A204" s="90">
        <v>121</v>
      </c>
      <c r="B204" s="101" t="s">
        <v>1946</v>
      </c>
      <c r="C204" s="90" t="s">
        <v>334</v>
      </c>
      <c r="D204" s="90"/>
      <c r="E204" s="267">
        <v>-147</v>
      </c>
      <c r="F204" s="90" t="s">
        <v>848</v>
      </c>
      <c r="G204" s="90"/>
      <c r="H204" s="90"/>
      <c r="I204" s="90"/>
      <c r="J204" s="102" t="s">
        <v>2665</v>
      </c>
      <c r="K204" s="90"/>
      <c r="L204" s="90"/>
      <c r="M204" s="102"/>
      <c r="N204" s="120"/>
      <c r="O204" s="162" t="s">
        <v>971</v>
      </c>
      <c r="P204" s="169">
        <v>1</v>
      </c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</row>
    <row r="205" spans="2:34" ht="12.75" customHeight="1">
      <c r="B205" s="99"/>
      <c r="G205" s="76" t="s">
        <v>2671</v>
      </c>
      <c r="J205" s="100" t="s">
        <v>430</v>
      </c>
      <c r="K205" s="76" t="s">
        <v>2151</v>
      </c>
      <c r="L205" s="76" t="s">
        <v>2199</v>
      </c>
      <c r="M205" s="100" t="s">
        <v>2213</v>
      </c>
      <c r="N205" s="118" t="s">
        <v>2227</v>
      </c>
      <c r="O205" s="164"/>
      <c r="P205" s="168">
        <v>0</v>
      </c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</row>
    <row r="206" spans="2:34" ht="12.75" customHeight="1">
      <c r="B206" s="99"/>
      <c r="J206" s="100" t="s">
        <v>429</v>
      </c>
      <c r="K206" s="76" t="s">
        <v>2152</v>
      </c>
      <c r="L206" s="76" t="s">
        <v>2200</v>
      </c>
      <c r="M206" s="100" t="s">
        <v>2214</v>
      </c>
      <c r="N206" s="118" t="s">
        <v>2228</v>
      </c>
      <c r="O206" s="164"/>
      <c r="P206" s="168">
        <v>0</v>
      </c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</row>
    <row r="207" spans="1:34" ht="12.75" customHeight="1">
      <c r="A207" s="76">
        <v>122</v>
      </c>
      <c r="B207" s="99" t="s">
        <v>1947</v>
      </c>
      <c r="C207" s="76" t="s">
        <v>334</v>
      </c>
      <c r="D207" s="76" t="s">
        <v>139</v>
      </c>
      <c r="E207" s="228">
        <v>753</v>
      </c>
      <c r="F207" s="76" t="s">
        <v>849</v>
      </c>
      <c r="J207" s="100" t="s">
        <v>2677</v>
      </c>
      <c r="M207" s="100"/>
      <c r="N207" s="118"/>
      <c r="O207" s="164" t="s">
        <v>971</v>
      </c>
      <c r="P207" s="168">
        <v>1</v>
      </c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</row>
    <row r="208" spans="1:34" s="89" customFormat="1" ht="12.75" customHeight="1">
      <c r="A208" s="76">
        <v>123</v>
      </c>
      <c r="B208" s="99" t="s">
        <v>1948</v>
      </c>
      <c r="C208" s="76" t="s">
        <v>334</v>
      </c>
      <c r="D208" s="76"/>
      <c r="E208" s="228">
        <v>503</v>
      </c>
      <c r="F208" s="76" t="s">
        <v>850</v>
      </c>
      <c r="G208" s="76"/>
      <c r="H208" s="76"/>
      <c r="I208" s="235"/>
      <c r="J208" s="100" t="s">
        <v>2676</v>
      </c>
      <c r="K208" s="76"/>
      <c r="L208" s="76"/>
      <c r="M208" s="100"/>
      <c r="N208" s="118"/>
      <c r="O208" s="164" t="s">
        <v>971</v>
      </c>
      <c r="P208" s="168">
        <v>1</v>
      </c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</row>
    <row r="209" spans="1:34" ht="12.75" customHeight="1">
      <c r="A209" s="76">
        <v>124</v>
      </c>
      <c r="B209" s="99" t="s">
        <v>1949</v>
      </c>
      <c r="C209" s="76" t="s">
        <v>334</v>
      </c>
      <c r="E209" s="228">
        <v>373</v>
      </c>
      <c r="F209" s="76" t="s">
        <v>851</v>
      </c>
      <c r="J209" s="100" t="s">
        <v>2675</v>
      </c>
      <c r="M209" s="100"/>
      <c r="N209" s="118"/>
      <c r="O209" s="164" t="s">
        <v>971</v>
      </c>
      <c r="P209" s="168">
        <v>1</v>
      </c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</row>
    <row r="210" spans="1:34" ht="12.75" customHeight="1">
      <c r="A210" s="76">
        <v>125</v>
      </c>
      <c r="B210" s="99" t="s">
        <v>1950</v>
      </c>
      <c r="C210" s="76" t="s">
        <v>334</v>
      </c>
      <c r="E210" s="228">
        <v>253</v>
      </c>
      <c r="F210" s="76" t="s">
        <v>852</v>
      </c>
      <c r="J210" s="100" t="s">
        <v>2674</v>
      </c>
      <c r="M210" s="100"/>
      <c r="N210" s="119"/>
      <c r="O210" s="164" t="s">
        <v>971</v>
      </c>
      <c r="P210" s="168">
        <v>1</v>
      </c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</row>
    <row r="211" spans="1:34" ht="12.75" customHeight="1">
      <c r="A211" s="76">
        <v>126</v>
      </c>
      <c r="B211" s="99" t="s">
        <v>1951</v>
      </c>
      <c r="C211" s="76" t="s">
        <v>334</v>
      </c>
      <c r="E211" s="228">
        <v>162</v>
      </c>
      <c r="F211" s="76" t="s">
        <v>853</v>
      </c>
      <c r="J211" s="100" t="s">
        <v>2673</v>
      </c>
      <c r="M211" s="100"/>
      <c r="N211" s="118"/>
      <c r="O211" s="164" t="s">
        <v>971</v>
      </c>
      <c r="P211" s="168">
        <v>1</v>
      </c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</row>
    <row r="212" spans="1:34" ht="12.75" customHeight="1">
      <c r="A212" s="90">
        <v>127</v>
      </c>
      <c r="B212" s="101" t="s">
        <v>1952</v>
      </c>
      <c r="C212" s="90" t="s">
        <v>334</v>
      </c>
      <c r="D212" s="90"/>
      <c r="E212" s="267">
        <v>-147</v>
      </c>
      <c r="F212" s="90" t="s">
        <v>854</v>
      </c>
      <c r="G212" s="90"/>
      <c r="H212" s="90"/>
      <c r="I212" s="90"/>
      <c r="J212" s="102" t="s">
        <v>2672</v>
      </c>
      <c r="K212" s="90"/>
      <c r="L212" s="90"/>
      <c r="M212" s="102"/>
      <c r="N212" s="120"/>
      <c r="O212" s="162" t="s">
        <v>971</v>
      </c>
      <c r="P212" s="169">
        <v>1</v>
      </c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</row>
    <row r="213" spans="2:34" ht="12.75" customHeight="1">
      <c r="B213" s="99"/>
      <c r="G213" s="76" t="s">
        <v>2678</v>
      </c>
      <c r="J213" s="100" t="s">
        <v>432</v>
      </c>
      <c r="K213" s="76" t="s">
        <v>2151</v>
      </c>
      <c r="L213" s="76" t="s">
        <v>2201</v>
      </c>
      <c r="M213" s="100" t="s">
        <v>2215</v>
      </c>
      <c r="N213" s="118" t="s">
        <v>2229</v>
      </c>
      <c r="O213" s="164"/>
      <c r="P213" s="168">
        <v>0</v>
      </c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</row>
    <row r="214" spans="2:34" ht="12.75" customHeight="1">
      <c r="B214" s="99"/>
      <c r="J214" s="100" t="s">
        <v>431</v>
      </c>
      <c r="K214" s="76" t="s">
        <v>2152</v>
      </c>
      <c r="L214" s="76" t="s">
        <v>2202</v>
      </c>
      <c r="M214" s="100" t="s">
        <v>2216</v>
      </c>
      <c r="N214" s="118" t="s">
        <v>2230</v>
      </c>
      <c r="O214" s="164"/>
      <c r="P214" s="168">
        <v>0</v>
      </c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</row>
    <row r="215" spans="1:34" ht="12.75" customHeight="1">
      <c r="A215" s="76">
        <v>128</v>
      </c>
      <c r="B215" s="99" t="s">
        <v>1953</v>
      </c>
      <c r="C215" s="76" t="s">
        <v>334</v>
      </c>
      <c r="D215" s="76" t="s">
        <v>143</v>
      </c>
      <c r="E215" s="228">
        <v>753</v>
      </c>
      <c r="F215" s="76" t="s">
        <v>855</v>
      </c>
      <c r="J215" s="100" t="s">
        <v>2684</v>
      </c>
      <c r="M215" s="100"/>
      <c r="N215" s="118"/>
      <c r="O215" s="164" t="s">
        <v>971</v>
      </c>
      <c r="P215" s="168">
        <v>1</v>
      </c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</row>
    <row r="216" spans="1:34" s="89" customFormat="1" ht="12.75" customHeight="1">
      <c r="A216" s="76">
        <v>129</v>
      </c>
      <c r="B216" s="99" t="s">
        <v>1954</v>
      </c>
      <c r="C216" s="76" t="s">
        <v>334</v>
      </c>
      <c r="D216" s="76"/>
      <c r="E216" s="228">
        <v>503</v>
      </c>
      <c r="F216" s="76" t="s">
        <v>856</v>
      </c>
      <c r="G216" s="76"/>
      <c r="H216" s="76"/>
      <c r="I216" s="235"/>
      <c r="J216" s="100" t="s">
        <v>2683</v>
      </c>
      <c r="K216" s="76"/>
      <c r="L216" s="76"/>
      <c r="M216" s="100"/>
      <c r="N216" s="118"/>
      <c r="O216" s="164" t="s">
        <v>971</v>
      </c>
      <c r="P216" s="168">
        <v>1</v>
      </c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</row>
    <row r="217" spans="1:34" ht="12.75" customHeight="1">
      <c r="A217" s="76">
        <v>130</v>
      </c>
      <c r="B217" s="99" t="s">
        <v>1955</v>
      </c>
      <c r="C217" s="76" t="s">
        <v>334</v>
      </c>
      <c r="E217" s="228">
        <v>373</v>
      </c>
      <c r="F217" s="76" t="s">
        <v>857</v>
      </c>
      <c r="J217" s="100" t="s">
        <v>2682</v>
      </c>
      <c r="M217" s="100"/>
      <c r="N217" s="118"/>
      <c r="O217" s="164" t="s">
        <v>971</v>
      </c>
      <c r="P217" s="168">
        <v>1</v>
      </c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</row>
    <row r="218" spans="1:34" ht="12.75" customHeight="1">
      <c r="A218" s="76">
        <v>131</v>
      </c>
      <c r="B218" s="99" t="s">
        <v>1956</v>
      </c>
      <c r="C218" s="76" t="s">
        <v>334</v>
      </c>
      <c r="E218" s="228">
        <v>253</v>
      </c>
      <c r="F218" s="76" t="s">
        <v>858</v>
      </c>
      <c r="J218" s="100" t="s">
        <v>2681</v>
      </c>
      <c r="M218" s="100"/>
      <c r="N218" s="119"/>
      <c r="O218" s="164" t="s">
        <v>971</v>
      </c>
      <c r="P218" s="168">
        <v>1</v>
      </c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</row>
    <row r="219" spans="1:34" ht="12.75" customHeight="1">
      <c r="A219" s="76">
        <v>132</v>
      </c>
      <c r="B219" s="99" t="s">
        <v>1957</v>
      </c>
      <c r="C219" s="76" t="s">
        <v>334</v>
      </c>
      <c r="E219" s="228">
        <v>162</v>
      </c>
      <c r="F219" s="76" t="s">
        <v>859</v>
      </c>
      <c r="J219" s="100" t="s">
        <v>2680</v>
      </c>
      <c r="M219" s="100"/>
      <c r="N219" s="118"/>
      <c r="O219" s="164" t="s">
        <v>971</v>
      </c>
      <c r="P219" s="168">
        <v>1</v>
      </c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</row>
    <row r="220" spans="1:34" ht="12.75" customHeight="1">
      <c r="A220" s="90">
        <v>133</v>
      </c>
      <c r="B220" s="101" t="s">
        <v>1958</v>
      </c>
      <c r="C220" s="90" t="s">
        <v>334</v>
      </c>
      <c r="D220" s="90"/>
      <c r="E220" s="267">
        <v>-147</v>
      </c>
      <c r="F220" s="90" t="s">
        <v>860</v>
      </c>
      <c r="G220" s="90"/>
      <c r="H220" s="90"/>
      <c r="I220" s="90"/>
      <c r="J220" s="102" t="s">
        <v>2679</v>
      </c>
      <c r="K220" s="90"/>
      <c r="L220" s="90"/>
      <c r="M220" s="102"/>
      <c r="N220" s="120"/>
      <c r="O220" s="162" t="s">
        <v>971</v>
      </c>
      <c r="P220" s="169">
        <v>1</v>
      </c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</row>
    <row r="221" spans="2:34" ht="12.75" customHeight="1">
      <c r="B221" s="99"/>
      <c r="G221" s="76" t="s">
        <v>2685</v>
      </c>
      <c r="J221" s="100" t="s">
        <v>434</v>
      </c>
      <c r="K221" s="76" t="s">
        <v>2151</v>
      </c>
      <c r="L221" s="76" t="s">
        <v>2203</v>
      </c>
      <c r="M221" s="100" t="s">
        <v>2217</v>
      </c>
      <c r="N221" s="118" t="s">
        <v>2231</v>
      </c>
      <c r="O221" s="164"/>
      <c r="P221" s="168">
        <v>0</v>
      </c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</row>
    <row r="222" spans="2:34" ht="12.75" customHeight="1">
      <c r="B222" s="99"/>
      <c r="J222" s="100" t="s">
        <v>433</v>
      </c>
      <c r="K222" s="76" t="s">
        <v>2152</v>
      </c>
      <c r="L222" s="76" t="s">
        <v>2204</v>
      </c>
      <c r="M222" s="100" t="s">
        <v>2218</v>
      </c>
      <c r="N222" s="118" t="s">
        <v>2232</v>
      </c>
      <c r="O222" s="164"/>
      <c r="P222" s="168">
        <v>0</v>
      </c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</row>
    <row r="223" spans="1:34" ht="12.75" customHeight="1">
      <c r="A223" s="76">
        <v>134</v>
      </c>
      <c r="B223" s="99" t="s">
        <v>1959</v>
      </c>
      <c r="C223" s="76" t="s">
        <v>334</v>
      </c>
      <c r="D223" s="76" t="s">
        <v>147</v>
      </c>
      <c r="E223" s="228">
        <v>753</v>
      </c>
      <c r="F223" s="76" t="s">
        <v>861</v>
      </c>
      <c r="J223" s="100" t="s">
        <v>2691</v>
      </c>
      <c r="M223" s="100"/>
      <c r="N223" s="118"/>
      <c r="O223" s="164" t="s">
        <v>971</v>
      </c>
      <c r="P223" s="168">
        <v>1</v>
      </c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</row>
    <row r="224" spans="1:34" s="89" customFormat="1" ht="12.75" customHeight="1">
      <c r="A224" s="76">
        <v>135</v>
      </c>
      <c r="B224" s="99" t="s">
        <v>1960</v>
      </c>
      <c r="C224" s="76" t="s">
        <v>334</v>
      </c>
      <c r="D224" s="76"/>
      <c r="E224" s="228">
        <v>503</v>
      </c>
      <c r="F224" s="76" t="s">
        <v>862</v>
      </c>
      <c r="G224" s="76"/>
      <c r="H224" s="76"/>
      <c r="I224" s="235"/>
      <c r="J224" s="100" t="s">
        <v>2690</v>
      </c>
      <c r="K224" s="76"/>
      <c r="L224" s="76"/>
      <c r="M224" s="100"/>
      <c r="N224" s="118"/>
      <c r="O224" s="164" t="s">
        <v>971</v>
      </c>
      <c r="P224" s="168">
        <v>1</v>
      </c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</row>
    <row r="225" spans="1:34" ht="12.75" customHeight="1">
      <c r="A225" s="76">
        <v>136</v>
      </c>
      <c r="B225" s="99" t="s">
        <v>1961</v>
      </c>
      <c r="C225" s="76" t="s">
        <v>334</v>
      </c>
      <c r="E225" s="228">
        <v>373</v>
      </c>
      <c r="F225" s="76" t="s">
        <v>863</v>
      </c>
      <c r="J225" s="100" t="s">
        <v>2689</v>
      </c>
      <c r="M225" s="100"/>
      <c r="N225" s="118"/>
      <c r="O225" s="164" t="s">
        <v>971</v>
      </c>
      <c r="P225" s="168">
        <v>1</v>
      </c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</row>
    <row r="226" spans="1:34" ht="12.75" customHeight="1">
      <c r="A226" s="76">
        <v>137</v>
      </c>
      <c r="B226" s="99" t="s">
        <v>1962</v>
      </c>
      <c r="C226" s="76" t="s">
        <v>334</v>
      </c>
      <c r="E226" s="228">
        <v>253</v>
      </c>
      <c r="F226" s="76" t="s">
        <v>864</v>
      </c>
      <c r="J226" s="100" t="s">
        <v>2688</v>
      </c>
      <c r="M226" s="100"/>
      <c r="N226" s="119"/>
      <c r="O226" s="164" t="s">
        <v>971</v>
      </c>
      <c r="P226" s="168">
        <v>1</v>
      </c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</row>
    <row r="227" spans="1:34" ht="12.75" customHeight="1">
      <c r="A227" s="76">
        <v>138</v>
      </c>
      <c r="B227" s="99" t="s">
        <v>1963</v>
      </c>
      <c r="C227" s="76" t="s">
        <v>334</v>
      </c>
      <c r="E227" s="228">
        <v>162</v>
      </c>
      <c r="F227" s="76" t="s">
        <v>865</v>
      </c>
      <c r="J227" s="100" t="s">
        <v>2687</v>
      </c>
      <c r="M227" s="100"/>
      <c r="N227" s="118"/>
      <c r="O227" s="164" t="s">
        <v>971</v>
      </c>
      <c r="P227" s="168">
        <v>1</v>
      </c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</row>
    <row r="228" spans="1:34" ht="12.75" customHeight="1">
      <c r="A228" s="90">
        <v>139</v>
      </c>
      <c r="B228" s="101" t="s">
        <v>1964</v>
      </c>
      <c r="C228" s="90" t="s">
        <v>334</v>
      </c>
      <c r="D228" s="90"/>
      <c r="E228" s="267">
        <v>-147</v>
      </c>
      <c r="F228" s="90" t="s">
        <v>866</v>
      </c>
      <c r="G228" s="90"/>
      <c r="H228" s="90"/>
      <c r="I228" s="90"/>
      <c r="J228" s="102" t="s">
        <v>2686</v>
      </c>
      <c r="K228" s="90"/>
      <c r="L228" s="90"/>
      <c r="M228" s="102"/>
      <c r="N228" s="120"/>
      <c r="O228" s="162" t="s">
        <v>971</v>
      </c>
      <c r="P228" s="169">
        <v>1</v>
      </c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</row>
    <row r="229" spans="2:34" ht="12.75" customHeight="1">
      <c r="B229" s="99"/>
      <c r="G229" s="76" t="s">
        <v>2692</v>
      </c>
      <c r="J229" s="100" t="s">
        <v>436</v>
      </c>
      <c r="K229" s="76" t="s">
        <v>2151</v>
      </c>
      <c r="L229" s="76" t="s">
        <v>2205</v>
      </c>
      <c r="M229" s="100" t="s">
        <v>2219</v>
      </c>
      <c r="N229" s="118" t="s">
        <v>2233</v>
      </c>
      <c r="O229" s="164"/>
      <c r="P229" s="168">
        <v>0</v>
      </c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</row>
    <row r="230" spans="2:34" ht="12.75" customHeight="1">
      <c r="B230" s="99"/>
      <c r="J230" s="100" t="s">
        <v>435</v>
      </c>
      <c r="K230" s="76" t="s">
        <v>2152</v>
      </c>
      <c r="L230" s="76" t="s">
        <v>2206</v>
      </c>
      <c r="M230" s="100" t="s">
        <v>2220</v>
      </c>
      <c r="N230" s="118" t="s">
        <v>2234</v>
      </c>
      <c r="O230" s="164"/>
      <c r="P230" s="168">
        <v>0</v>
      </c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</row>
    <row r="231" spans="1:34" ht="12.75" customHeight="1">
      <c r="A231" s="76">
        <v>140</v>
      </c>
      <c r="B231" s="99" t="s">
        <v>1965</v>
      </c>
      <c r="C231" s="76" t="s">
        <v>334</v>
      </c>
      <c r="D231" s="76" t="s">
        <v>151</v>
      </c>
      <c r="E231" s="228">
        <v>753</v>
      </c>
      <c r="F231" s="76" t="s">
        <v>867</v>
      </c>
      <c r="J231" s="100" t="s">
        <v>2698</v>
      </c>
      <c r="M231" s="100"/>
      <c r="N231" s="118"/>
      <c r="O231" s="164" t="s">
        <v>971</v>
      </c>
      <c r="P231" s="168">
        <v>1</v>
      </c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</row>
    <row r="232" spans="1:34" s="89" customFormat="1" ht="12.75" customHeight="1">
      <c r="A232" s="76">
        <v>141</v>
      </c>
      <c r="B232" s="99" t="s">
        <v>1966</v>
      </c>
      <c r="C232" s="76" t="s">
        <v>334</v>
      </c>
      <c r="D232" s="76"/>
      <c r="E232" s="228">
        <v>503</v>
      </c>
      <c r="F232" s="76" t="s">
        <v>868</v>
      </c>
      <c r="G232" s="76"/>
      <c r="H232" s="76"/>
      <c r="I232" s="235"/>
      <c r="J232" s="100" t="s">
        <v>2697</v>
      </c>
      <c r="K232" s="76"/>
      <c r="L232" s="76"/>
      <c r="M232" s="100"/>
      <c r="N232" s="118"/>
      <c r="O232" s="164" t="s">
        <v>971</v>
      </c>
      <c r="P232" s="168">
        <v>1</v>
      </c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</row>
    <row r="233" spans="1:34" ht="12.75" customHeight="1">
      <c r="A233" s="76">
        <v>142</v>
      </c>
      <c r="B233" s="99" t="s">
        <v>1967</v>
      </c>
      <c r="C233" s="76" t="s">
        <v>334</v>
      </c>
      <c r="E233" s="228">
        <v>373</v>
      </c>
      <c r="F233" s="76" t="s">
        <v>869</v>
      </c>
      <c r="J233" s="100" t="s">
        <v>2696</v>
      </c>
      <c r="M233" s="100"/>
      <c r="N233" s="118"/>
      <c r="O233" s="164" t="s">
        <v>971</v>
      </c>
      <c r="P233" s="168">
        <v>1</v>
      </c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</row>
    <row r="234" spans="1:34" ht="12.75" customHeight="1">
      <c r="A234" s="76">
        <v>143</v>
      </c>
      <c r="B234" s="99" t="s">
        <v>1968</v>
      </c>
      <c r="C234" s="76" t="s">
        <v>334</v>
      </c>
      <c r="E234" s="228">
        <v>253</v>
      </c>
      <c r="F234" s="76" t="s">
        <v>870</v>
      </c>
      <c r="J234" s="100" t="s">
        <v>2695</v>
      </c>
      <c r="M234" s="100"/>
      <c r="N234" s="119"/>
      <c r="O234" s="164" t="s">
        <v>971</v>
      </c>
      <c r="P234" s="168">
        <v>1</v>
      </c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</row>
    <row r="235" spans="1:34" ht="12.75" customHeight="1">
      <c r="A235" s="76">
        <v>144</v>
      </c>
      <c r="B235" s="99" t="s">
        <v>1969</v>
      </c>
      <c r="C235" s="76" t="s">
        <v>334</v>
      </c>
      <c r="E235" s="228">
        <v>162</v>
      </c>
      <c r="F235" s="76" t="s">
        <v>871</v>
      </c>
      <c r="J235" s="100" t="s">
        <v>2694</v>
      </c>
      <c r="M235" s="100"/>
      <c r="N235" s="118"/>
      <c r="O235" s="164" t="s">
        <v>971</v>
      </c>
      <c r="P235" s="168">
        <v>1</v>
      </c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</row>
    <row r="236" spans="1:34" ht="12.75" customHeight="1">
      <c r="A236" s="90">
        <v>145</v>
      </c>
      <c r="B236" s="101" t="s">
        <v>1970</v>
      </c>
      <c r="C236" s="90" t="s">
        <v>334</v>
      </c>
      <c r="D236" s="90"/>
      <c r="E236" s="267">
        <v>-147</v>
      </c>
      <c r="F236" s="90" t="s">
        <v>872</v>
      </c>
      <c r="G236" s="90"/>
      <c r="H236" s="90"/>
      <c r="I236" s="90"/>
      <c r="J236" s="102" t="s">
        <v>2693</v>
      </c>
      <c r="K236" s="90"/>
      <c r="L236" s="90"/>
      <c r="M236" s="102"/>
      <c r="N236" s="120"/>
      <c r="O236" s="162" t="s">
        <v>971</v>
      </c>
      <c r="P236" s="169">
        <v>1</v>
      </c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</row>
    <row r="237" spans="2:34" ht="12.75" customHeight="1">
      <c r="B237" s="99"/>
      <c r="G237" s="76" t="s">
        <v>2699</v>
      </c>
      <c r="J237" s="100" t="s">
        <v>438</v>
      </c>
      <c r="K237" s="76" t="s">
        <v>2151</v>
      </c>
      <c r="L237" s="76" t="s">
        <v>2207</v>
      </c>
      <c r="M237" s="100" t="s">
        <v>2221</v>
      </c>
      <c r="N237" s="118" t="s">
        <v>2235</v>
      </c>
      <c r="O237" s="164"/>
      <c r="P237" s="168">
        <v>0</v>
      </c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</row>
    <row r="238" spans="2:34" ht="12.75" customHeight="1">
      <c r="B238" s="99"/>
      <c r="J238" s="100" t="s">
        <v>437</v>
      </c>
      <c r="K238" s="76" t="s">
        <v>2152</v>
      </c>
      <c r="L238" s="76" t="s">
        <v>2208</v>
      </c>
      <c r="M238" s="100" t="s">
        <v>2222</v>
      </c>
      <c r="N238" s="118" t="s">
        <v>2236</v>
      </c>
      <c r="O238" s="164"/>
      <c r="P238" s="168">
        <v>0</v>
      </c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</row>
    <row r="239" spans="1:34" ht="12.75" customHeight="1">
      <c r="A239" s="76">
        <v>146</v>
      </c>
      <c r="B239" s="99" t="s">
        <v>1971</v>
      </c>
      <c r="C239" s="76" t="s">
        <v>334</v>
      </c>
      <c r="D239" s="76" t="s">
        <v>155</v>
      </c>
      <c r="E239" s="228">
        <v>753</v>
      </c>
      <c r="F239" s="76" t="s">
        <v>873</v>
      </c>
      <c r="J239" s="100" t="s">
        <v>2705</v>
      </c>
      <c r="M239" s="100"/>
      <c r="N239" s="118"/>
      <c r="O239" s="164" t="s">
        <v>971</v>
      </c>
      <c r="P239" s="168">
        <v>1</v>
      </c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</row>
    <row r="240" spans="1:34" s="89" customFormat="1" ht="12.75" customHeight="1">
      <c r="A240" s="76">
        <v>147</v>
      </c>
      <c r="B240" s="99" t="s">
        <v>1972</v>
      </c>
      <c r="C240" s="76" t="s">
        <v>334</v>
      </c>
      <c r="D240" s="76"/>
      <c r="E240" s="228">
        <v>503</v>
      </c>
      <c r="F240" s="76" t="s">
        <v>874</v>
      </c>
      <c r="G240" s="76"/>
      <c r="H240" s="76"/>
      <c r="I240" s="235"/>
      <c r="J240" s="100" t="s">
        <v>2704</v>
      </c>
      <c r="K240" s="76"/>
      <c r="L240" s="76"/>
      <c r="M240" s="100"/>
      <c r="N240" s="118"/>
      <c r="O240" s="164" t="s">
        <v>971</v>
      </c>
      <c r="P240" s="168">
        <v>1</v>
      </c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</row>
    <row r="241" spans="1:34" ht="12.75" customHeight="1">
      <c r="A241" s="76">
        <v>148</v>
      </c>
      <c r="B241" s="99" t="s">
        <v>1973</v>
      </c>
      <c r="C241" s="76" t="s">
        <v>334</v>
      </c>
      <c r="E241" s="228">
        <v>373</v>
      </c>
      <c r="F241" s="76" t="s">
        <v>875</v>
      </c>
      <c r="J241" s="100" t="s">
        <v>2703</v>
      </c>
      <c r="M241" s="100"/>
      <c r="N241" s="118"/>
      <c r="O241" s="164" t="s">
        <v>971</v>
      </c>
      <c r="P241" s="168">
        <v>1</v>
      </c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</row>
    <row r="242" spans="1:34" ht="12.75" customHeight="1">
      <c r="A242" s="76">
        <v>149</v>
      </c>
      <c r="B242" s="99" t="s">
        <v>1974</v>
      </c>
      <c r="C242" s="76" t="s">
        <v>334</v>
      </c>
      <c r="E242" s="228">
        <v>253</v>
      </c>
      <c r="F242" s="76" t="s">
        <v>876</v>
      </c>
      <c r="J242" s="100" t="s">
        <v>2702</v>
      </c>
      <c r="M242" s="100"/>
      <c r="N242" s="119"/>
      <c r="O242" s="164" t="s">
        <v>971</v>
      </c>
      <c r="P242" s="168">
        <v>1</v>
      </c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</row>
    <row r="243" spans="1:34" ht="12.75" customHeight="1">
      <c r="A243" s="76">
        <v>150</v>
      </c>
      <c r="B243" s="99" t="s">
        <v>1975</v>
      </c>
      <c r="C243" s="76" t="s">
        <v>334</v>
      </c>
      <c r="E243" s="228">
        <v>162</v>
      </c>
      <c r="F243" s="76" t="s">
        <v>877</v>
      </c>
      <c r="J243" s="100" t="s">
        <v>2701</v>
      </c>
      <c r="M243" s="100"/>
      <c r="N243" s="118"/>
      <c r="O243" s="164" t="s">
        <v>971</v>
      </c>
      <c r="P243" s="168">
        <v>1</v>
      </c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</row>
    <row r="244" spans="1:34" ht="12.75" customHeight="1">
      <c r="A244" s="90">
        <v>151</v>
      </c>
      <c r="B244" s="101" t="s">
        <v>1976</v>
      </c>
      <c r="C244" s="90" t="s">
        <v>334</v>
      </c>
      <c r="D244" s="90"/>
      <c r="E244" s="267">
        <v>-147</v>
      </c>
      <c r="F244" s="90" t="s">
        <v>878</v>
      </c>
      <c r="G244" s="90"/>
      <c r="H244" s="90"/>
      <c r="I244" s="90"/>
      <c r="J244" s="102" t="s">
        <v>2700</v>
      </c>
      <c r="K244" s="90"/>
      <c r="L244" s="90"/>
      <c r="M244" s="102"/>
      <c r="N244" s="120"/>
      <c r="O244" s="162" t="s">
        <v>971</v>
      </c>
      <c r="P244" s="169">
        <v>1</v>
      </c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</row>
    <row r="245" spans="2:34" ht="15.75">
      <c r="B245" s="99"/>
      <c r="I245" s="77" t="s">
        <v>2800</v>
      </c>
      <c r="K245" s="78"/>
      <c r="N245" s="85"/>
      <c r="O245" s="164"/>
      <c r="P245" s="168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</row>
    <row r="246" spans="2:34" ht="12.75" customHeight="1">
      <c r="B246" s="99"/>
      <c r="J246" s="76" t="s">
        <v>324</v>
      </c>
      <c r="K246" s="76" t="s">
        <v>325</v>
      </c>
      <c r="M246" s="76" t="s">
        <v>326</v>
      </c>
      <c r="N246" s="80" t="s">
        <v>327</v>
      </c>
      <c r="O246" s="164"/>
      <c r="P246" s="168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</row>
    <row r="247" spans="1:16" s="84" customFormat="1" ht="12.75" customHeight="1">
      <c r="A247" s="81" t="s">
        <v>328</v>
      </c>
      <c r="B247" s="82" t="s">
        <v>71</v>
      </c>
      <c r="C247" s="82" t="s">
        <v>329</v>
      </c>
      <c r="D247" s="82" t="s">
        <v>250</v>
      </c>
      <c r="E247" s="227" t="s">
        <v>2025</v>
      </c>
      <c r="F247" s="121" t="s">
        <v>336</v>
      </c>
      <c r="G247" s="82" t="s">
        <v>331</v>
      </c>
      <c r="H247" s="82" t="s">
        <v>1384</v>
      </c>
      <c r="I247" s="82" t="s">
        <v>332</v>
      </c>
      <c r="J247" s="83" t="s">
        <v>1385</v>
      </c>
      <c r="K247" s="122" t="s">
        <v>2026</v>
      </c>
      <c r="L247" s="83" t="s">
        <v>2027</v>
      </c>
      <c r="M247" s="123" t="s">
        <v>2028</v>
      </c>
      <c r="N247" s="83" t="s">
        <v>2029</v>
      </c>
      <c r="O247" s="81" t="s">
        <v>330</v>
      </c>
      <c r="P247" s="157" t="s">
        <v>179</v>
      </c>
    </row>
    <row r="248" spans="9:34" ht="12.75" customHeight="1">
      <c r="I248" s="76" t="s">
        <v>333</v>
      </c>
      <c r="K248" s="122"/>
      <c r="L248" s="85"/>
      <c r="M248" s="74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</row>
    <row r="249" spans="11:34" ht="12.75" customHeight="1">
      <c r="K249" s="74"/>
      <c r="L249" s="85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</row>
    <row r="250" spans="7:34" ht="12.75" customHeight="1">
      <c r="G250" s="76" t="s">
        <v>2706</v>
      </c>
      <c r="J250" s="100" t="s">
        <v>440</v>
      </c>
      <c r="K250" s="76" t="s">
        <v>2151</v>
      </c>
      <c r="L250" s="76" t="s">
        <v>2237</v>
      </c>
      <c r="M250" s="100" t="s">
        <v>2252</v>
      </c>
      <c r="N250" s="118" t="s">
        <v>2266</v>
      </c>
      <c r="P250" s="167">
        <v>0</v>
      </c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</row>
    <row r="251" spans="10:34" ht="12.75" customHeight="1">
      <c r="J251" s="100" t="s">
        <v>439</v>
      </c>
      <c r="K251" s="76" t="s">
        <v>2152</v>
      </c>
      <c r="L251" s="76" t="s">
        <v>2238</v>
      </c>
      <c r="M251" s="100" t="s">
        <v>2253</v>
      </c>
      <c r="N251" s="118" t="s">
        <v>2267</v>
      </c>
      <c r="P251" s="167">
        <v>0</v>
      </c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</row>
    <row r="252" spans="1:34" ht="12.75" customHeight="1">
      <c r="A252" s="76">
        <v>152</v>
      </c>
      <c r="B252" s="99" t="s">
        <v>1977</v>
      </c>
      <c r="C252" s="76" t="s">
        <v>334</v>
      </c>
      <c r="D252" s="76" t="s">
        <v>158</v>
      </c>
      <c r="E252" s="228">
        <v>753</v>
      </c>
      <c r="F252" s="76" t="s">
        <v>879</v>
      </c>
      <c r="J252" s="100" t="s">
        <v>2712</v>
      </c>
      <c r="M252" s="100"/>
      <c r="N252" s="118"/>
      <c r="O252" s="161" t="s">
        <v>971</v>
      </c>
      <c r="P252" s="168">
        <v>1</v>
      </c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</row>
    <row r="253" spans="1:34" s="89" customFormat="1" ht="12.75" customHeight="1">
      <c r="A253" s="76">
        <v>153</v>
      </c>
      <c r="B253" s="99" t="s">
        <v>1978</v>
      </c>
      <c r="C253" s="76" t="s">
        <v>334</v>
      </c>
      <c r="D253" s="76"/>
      <c r="E253" s="228">
        <v>503</v>
      </c>
      <c r="F253" s="76" t="s">
        <v>880</v>
      </c>
      <c r="G253" s="76"/>
      <c r="H253" s="76"/>
      <c r="I253" s="235"/>
      <c r="J253" s="100" t="s">
        <v>2711</v>
      </c>
      <c r="K253" s="76"/>
      <c r="L253" s="76"/>
      <c r="M253" s="100"/>
      <c r="N253" s="118"/>
      <c r="O253" s="161" t="s">
        <v>971</v>
      </c>
      <c r="P253" s="168">
        <v>1</v>
      </c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</row>
    <row r="254" spans="1:34" ht="12.75" customHeight="1">
      <c r="A254" s="76">
        <v>154</v>
      </c>
      <c r="B254" s="99" t="s">
        <v>1979</v>
      </c>
      <c r="C254" s="76" t="s">
        <v>334</v>
      </c>
      <c r="E254" s="228">
        <v>373</v>
      </c>
      <c r="F254" s="76" t="s">
        <v>881</v>
      </c>
      <c r="J254" s="100" t="s">
        <v>2710</v>
      </c>
      <c r="M254" s="100"/>
      <c r="N254" s="118"/>
      <c r="O254" s="161" t="s">
        <v>971</v>
      </c>
      <c r="P254" s="168">
        <v>1</v>
      </c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</row>
    <row r="255" spans="1:34" ht="12.75" customHeight="1">
      <c r="A255" s="76">
        <v>155</v>
      </c>
      <c r="B255" s="99" t="s">
        <v>1980</v>
      </c>
      <c r="C255" s="76" t="s">
        <v>334</v>
      </c>
      <c r="E255" s="228">
        <v>253</v>
      </c>
      <c r="F255" s="76" t="s">
        <v>882</v>
      </c>
      <c r="J255" s="100" t="s">
        <v>2709</v>
      </c>
      <c r="M255" s="100"/>
      <c r="N255" s="119"/>
      <c r="O255" s="161" t="s">
        <v>971</v>
      </c>
      <c r="P255" s="168">
        <v>1</v>
      </c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</row>
    <row r="256" spans="1:34" ht="12.75" customHeight="1">
      <c r="A256" s="76">
        <v>156</v>
      </c>
      <c r="B256" s="99" t="s">
        <v>1981</v>
      </c>
      <c r="C256" s="76" t="s">
        <v>334</v>
      </c>
      <c r="E256" s="228">
        <v>162</v>
      </c>
      <c r="F256" s="76" t="s">
        <v>883</v>
      </c>
      <c r="J256" s="100" t="s">
        <v>2708</v>
      </c>
      <c r="M256" s="100"/>
      <c r="N256" s="118"/>
      <c r="O256" s="161" t="s">
        <v>971</v>
      </c>
      <c r="P256" s="168">
        <v>1</v>
      </c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</row>
    <row r="257" spans="1:34" ht="12.75" customHeight="1">
      <c r="A257" s="90">
        <v>157</v>
      </c>
      <c r="B257" s="101" t="s">
        <v>1982</v>
      </c>
      <c r="C257" s="90" t="s">
        <v>334</v>
      </c>
      <c r="D257" s="90"/>
      <c r="E257" s="267">
        <v>-147</v>
      </c>
      <c r="F257" s="90" t="s">
        <v>884</v>
      </c>
      <c r="G257" s="90"/>
      <c r="H257" s="90"/>
      <c r="I257" s="90"/>
      <c r="J257" s="102" t="s">
        <v>2707</v>
      </c>
      <c r="K257" s="90"/>
      <c r="L257" s="90"/>
      <c r="M257" s="102"/>
      <c r="N257" s="120"/>
      <c r="O257" s="162" t="s">
        <v>971</v>
      </c>
      <c r="P257" s="169">
        <v>1</v>
      </c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</row>
    <row r="258" spans="2:34" ht="12.75" customHeight="1">
      <c r="B258" s="99"/>
      <c r="G258" s="76" t="s">
        <v>2713</v>
      </c>
      <c r="J258" s="100" t="s">
        <v>442</v>
      </c>
      <c r="K258" s="76" t="s">
        <v>2151</v>
      </c>
      <c r="L258" s="76" t="s">
        <v>2239</v>
      </c>
      <c r="M258" s="100" t="s">
        <v>2254</v>
      </c>
      <c r="N258" s="118" t="s">
        <v>2268</v>
      </c>
      <c r="O258" s="164"/>
      <c r="P258" s="168">
        <v>0</v>
      </c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</row>
    <row r="259" spans="2:34" ht="12.75" customHeight="1">
      <c r="B259" s="99"/>
      <c r="J259" s="100" t="s">
        <v>441</v>
      </c>
      <c r="K259" s="76" t="s">
        <v>2152</v>
      </c>
      <c r="L259" s="76" t="s">
        <v>2240</v>
      </c>
      <c r="M259" s="100" t="s">
        <v>2255</v>
      </c>
      <c r="N259" s="118" t="s">
        <v>2269</v>
      </c>
      <c r="O259" s="164"/>
      <c r="P259" s="168">
        <v>0</v>
      </c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</row>
    <row r="260" spans="1:34" ht="12.75" customHeight="1">
      <c r="A260" s="76">
        <v>158</v>
      </c>
      <c r="B260" s="99" t="s">
        <v>1983</v>
      </c>
      <c r="C260" s="76" t="s">
        <v>334</v>
      </c>
      <c r="D260" s="76" t="s">
        <v>161</v>
      </c>
      <c r="E260" s="228">
        <v>753</v>
      </c>
      <c r="F260" s="76" t="s">
        <v>885</v>
      </c>
      <c r="J260" s="100" t="s">
        <v>2719</v>
      </c>
      <c r="M260" s="100"/>
      <c r="N260" s="118"/>
      <c r="O260" s="164" t="s">
        <v>971</v>
      </c>
      <c r="P260" s="168">
        <v>1</v>
      </c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</row>
    <row r="261" spans="1:34" s="89" customFormat="1" ht="12.75" customHeight="1">
      <c r="A261" s="76">
        <v>159</v>
      </c>
      <c r="B261" s="99" t="s">
        <v>1984</v>
      </c>
      <c r="C261" s="76" t="s">
        <v>334</v>
      </c>
      <c r="D261" s="76"/>
      <c r="E261" s="228">
        <v>503</v>
      </c>
      <c r="F261" s="76" t="s">
        <v>886</v>
      </c>
      <c r="G261" s="76"/>
      <c r="H261" s="76"/>
      <c r="I261" s="235"/>
      <c r="J261" s="100" t="s">
        <v>2718</v>
      </c>
      <c r="K261" s="76"/>
      <c r="L261" s="76"/>
      <c r="M261" s="100"/>
      <c r="N261" s="118"/>
      <c r="O261" s="164" t="s">
        <v>971</v>
      </c>
      <c r="P261" s="168">
        <v>1</v>
      </c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</row>
    <row r="262" spans="1:34" ht="12.75" customHeight="1">
      <c r="A262" s="76">
        <v>160</v>
      </c>
      <c r="B262" s="99" t="s">
        <v>1985</v>
      </c>
      <c r="C262" s="76" t="s">
        <v>334</v>
      </c>
      <c r="E262" s="228">
        <v>373</v>
      </c>
      <c r="F262" s="76" t="s">
        <v>887</v>
      </c>
      <c r="J262" s="100" t="s">
        <v>2717</v>
      </c>
      <c r="M262" s="100"/>
      <c r="N262" s="118"/>
      <c r="O262" s="164" t="s">
        <v>971</v>
      </c>
      <c r="P262" s="168">
        <v>1</v>
      </c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</row>
    <row r="263" spans="1:34" ht="12.75" customHeight="1">
      <c r="A263" s="76">
        <v>161</v>
      </c>
      <c r="B263" s="99" t="s">
        <v>1986</v>
      </c>
      <c r="C263" s="76" t="s">
        <v>334</v>
      </c>
      <c r="E263" s="228">
        <v>253</v>
      </c>
      <c r="F263" s="76" t="s">
        <v>888</v>
      </c>
      <c r="J263" s="100" t="s">
        <v>2716</v>
      </c>
      <c r="M263" s="100"/>
      <c r="N263" s="119"/>
      <c r="O263" s="164" t="s">
        <v>971</v>
      </c>
      <c r="P263" s="168">
        <v>1</v>
      </c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</row>
    <row r="264" spans="1:34" ht="12.75" customHeight="1">
      <c r="A264" s="76">
        <v>162</v>
      </c>
      <c r="B264" s="99" t="s">
        <v>1987</v>
      </c>
      <c r="C264" s="76" t="s">
        <v>334</v>
      </c>
      <c r="E264" s="228">
        <v>162</v>
      </c>
      <c r="F264" s="76" t="s">
        <v>889</v>
      </c>
      <c r="J264" s="100" t="s">
        <v>2715</v>
      </c>
      <c r="M264" s="100"/>
      <c r="N264" s="118"/>
      <c r="O264" s="164" t="s">
        <v>971</v>
      </c>
      <c r="P264" s="168">
        <v>1</v>
      </c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</row>
    <row r="265" spans="1:34" ht="12.75" customHeight="1">
      <c r="A265" s="90">
        <v>163</v>
      </c>
      <c r="B265" s="101" t="s">
        <v>1988</v>
      </c>
      <c r="C265" s="90" t="s">
        <v>334</v>
      </c>
      <c r="D265" s="90"/>
      <c r="E265" s="267">
        <v>-147</v>
      </c>
      <c r="F265" s="90" t="s">
        <v>890</v>
      </c>
      <c r="G265" s="90"/>
      <c r="H265" s="90"/>
      <c r="I265" s="90"/>
      <c r="J265" s="102" t="s">
        <v>2714</v>
      </c>
      <c r="K265" s="90"/>
      <c r="L265" s="90"/>
      <c r="M265" s="102"/>
      <c r="N265" s="120"/>
      <c r="O265" s="162" t="s">
        <v>971</v>
      </c>
      <c r="P265" s="169">
        <v>1</v>
      </c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</row>
    <row r="266" spans="2:34" ht="12.75" customHeight="1">
      <c r="B266" s="99"/>
      <c r="G266" s="76" t="s">
        <v>2720</v>
      </c>
      <c r="J266" s="100" t="s">
        <v>444</v>
      </c>
      <c r="K266" s="76" t="s">
        <v>2151</v>
      </c>
      <c r="L266" s="76" t="s">
        <v>2241</v>
      </c>
      <c r="M266" s="100" t="s">
        <v>2256</v>
      </c>
      <c r="N266" s="118" t="s">
        <v>2270</v>
      </c>
      <c r="O266" s="164"/>
      <c r="P266" s="168">
        <v>0</v>
      </c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</row>
    <row r="267" spans="2:34" ht="12.75" customHeight="1">
      <c r="B267" s="99"/>
      <c r="J267" s="100" t="s">
        <v>443</v>
      </c>
      <c r="K267" s="76" t="s">
        <v>2152</v>
      </c>
      <c r="L267" s="76" t="s">
        <v>2242</v>
      </c>
      <c r="M267" s="100" t="s">
        <v>2257</v>
      </c>
      <c r="N267" s="118" t="s">
        <v>2271</v>
      </c>
      <c r="O267" s="164"/>
      <c r="P267" s="168">
        <v>0</v>
      </c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</row>
    <row r="268" spans="1:34" ht="12.75" customHeight="1">
      <c r="A268" s="76">
        <v>164</v>
      </c>
      <c r="B268" s="99" t="s">
        <v>1989</v>
      </c>
      <c r="C268" s="76" t="s">
        <v>334</v>
      </c>
      <c r="D268" s="76" t="s">
        <v>164</v>
      </c>
      <c r="E268" s="228">
        <v>753</v>
      </c>
      <c r="F268" s="76" t="s">
        <v>891</v>
      </c>
      <c r="J268" s="100" t="s">
        <v>2726</v>
      </c>
      <c r="M268" s="100"/>
      <c r="N268" s="118"/>
      <c r="O268" s="164" t="s">
        <v>971</v>
      </c>
      <c r="P268" s="168">
        <v>1</v>
      </c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</row>
    <row r="269" spans="1:34" s="89" customFormat="1" ht="12.75" customHeight="1">
      <c r="A269" s="76">
        <v>165</v>
      </c>
      <c r="B269" s="99" t="s">
        <v>1990</v>
      </c>
      <c r="C269" s="76" t="s">
        <v>334</v>
      </c>
      <c r="D269" s="76"/>
      <c r="E269" s="228">
        <v>503</v>
      </c>
      <c r="F269" s="76" t="s">
        <v>892</v>
      </c>
      <c r="G269" s="76"/>
      <c r="H269" s="76"/>
      <c r="I269" s="235"/>
      <c r="J269" s="100" t="s">
        <v>2725</v>
      </c>
      <c r="K269" s="76"/>
      <c r="L269" s="76"/>
      <c r="M269" s="100"/>
      <c r="N269" s="118"/>
      <c r="O269" s="164" t="s">
        <v>971</v>
      </c>
      <c r="P269" s="168">
        <v>1</v>
      </c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</row>
    <row r="270" spans="1:34" ht="12.75" customHeight="1">
      <c r="A270" s="76">
        <v>166</v>
      </c>
      <c r="B270" s="99" t="s">
        <v>1991</v>
      </c>
      <c r="C270" s="76" t="s">
        <v>334</v>
      </c>
      <c r="E270" s="228">
        <v>373</v>
      </c>
      <c r="F270" s="76" t="s">
        <v>893</v>
      </c>
      <c r="J270" s="100" t="s">
        <v>2724</v>
      </c>
      <c r="M270" s="100"/>
      <c r="N270" s="118"/>
      <c r="O270" s="164" t="s">
        <v>971</v>
      </c>
      <c r="P270" s="168">
        <v>1</v>
      </c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</row>
    <row r="271" spans="1:34" ht="12.75" customHeight="1">
      <c r="A271" s="76">
        <v>167</v>
      </c>
      <c r="B271" s="99" t="s">
        <v>1992</v>
      </c>
      <c r="C271" s="76" t="s">
        <v>334</v>
      </c>
      <c r="E271" s="228">
        <v>253</v>
      </c>
      <c r="F271" s="76" t="s">
        <v>894</v>
      </c>
      <c r="J271" s="100" t="s">
        <v>2723</v>
      </c>
      <c r="M271" s="100"/>
      <c r="N271" s="119"/>
      <c r="O271" s="164" t="s">
        <v>971</v>
      </c>
      <c r="P271" s="168">
        <v>1</v>
      </c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</row>
    <row r="272" spans="1:34" ht="12.75" customHeight="1">
      <c r="A272" s="76">
        <v>168</v>
      </c>
      <c r="B272" s="99" t="s">
        <v>1993</v>
      </c>
      <c r="C272" s="76" t="s">
        <v>334</v>
      </c>
      <c r="E272" s="228">
        <v>162</v>
      </c>
      <c r="F272" s="76" t="s">
        <v>895</v>
      </c>
      <c r="J272" s="100" t="s">
        <v>2722</v>
      </c>
      <c r="M272" s="100"/>
      <c r="N272" s="118"/>
      <c r="O272" s="164" t="s">
        <v>971</v>
      </c>
      <c r="P272" s="168">
        <v>1</v>
      </c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</row>
    <row r="273" spans="1:34" ht="12.75" customHeight="1">
      <c r="A273" s="90">
        <v>169</v>
      </c>
      <c r="B273" s="101" t="s">
        <v>1988</v>
      </c>
      <c r="C273" s="90" t="s">
        <v>334</v>
      </c>
      <c r="D273" s="90"/>
      <c r="E273" s="267">
        <v>-147</v>
      </c>
      <c r="F273" s="90" t="s">
        <v>896</v>
      </c>
      <c r="G273" s="90"/>
      <c r="H273" s="90"/>
      <c r="I273" s="90"/>
      <c r="J273" s="102" t="s">
        <v>2721</v>
      </c>
      <c r="K273" s="90"/>
      <c r="L273" s="90"/>
      <c r="M273" s="102"/>
      <c r="N273" s="120"/>
      <c r="O273" s="162" t="s">
        <v>971</v>
      </c>
      <c r="P273" s="169">
        <v>1</v>
      </c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</row>
    <row r="274" spans="2:34" ht="12.75" customHeight="1">
      <c r="B274" s="99"/>
      <c r="G274" s="76" t="s">
        <v>2727</v>
      </c>
      <c r="J274" s="100" t="s">
        <v>446</v>
      </c>
      <c r="K274" s="76" t="s">
        <v>2151</v>
      </c>
      <c r="L274" s="76" t="s">
        <v>2243</v>
      </c>
      <c r="M274" s="100" t="s">
        <v>2258</v>
      </c>
      <c r="N274" s="118" t="s">
        <v>2272</v>
      </c>
      <c r="O274" s="164"/>
      <c r="P274" s="168">
        <v>0</v>
      </c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</row>
    <row r="275" spans="2:34" ht="12.75" customHeight="1">
      <c r="B275" s="99"/>
      <c r="J275" s="100" t="s">
        <v>445</v>
      </c>
      <c r="K275" s="76" t="s">
        <v>2152</v>
      </c>
      <c r="L275" s="76" t="s">
        <v>2244</v>
      </c>
      <c r="M275" s="100" t="s">
        <v>2259</v>
      </c>
      <c r="N275" s="118" t="s">
        <v>2273</v>
      </c>
      <c r="O275" s="164"/>
      <c r="P275" s="168">
        <v>0</v>
      </c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</row>
    <row r="276" spans="1:34" ht="12.75" customHeight="1">
      <c r="A276" s="76">
        <v>170</v>
      </c>
      <c r="B276" s="99" t="s">
        <v>1994</v>
      </c>
      <c r="C276" s="76" t="s">
        <v>334</v>
      </c>
      <c r="D276" s="76" t="s">
        <v>167</v>
      </c>
      <c r="E276" s="228">
        <v>753</v>
      </c>
      <c r="F276" s="76" t="s">
        <v>897</v>
      </c>
      <c r="J276" s="100" t="s">
        <v>2733</v>
      </c>
      <c r="M276" s="100"/>
      <c r="N276" s="118"/>
      <c r="O276" s="164" t="s">
        <v>971</v>
      </c>
      <c r="P276" s="168">
        <v>1</v>
      </c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</row>
    <row r="277" spans="1:34" s="89" customFormat="1" ht="12.75" customHeight="1">
      <c r="A277" s="76">
        <v>171</v>
      </c>
      <c r="B277" s="99" t="s">
        <v>1995</v>
      </c>
      <c r="C277" s="76" t="s">
        <v>334</v>
      </c>
      <c r="D277" s="76"/>
      <c r="E277" s="228">
        <v>503</v>
      </c>
      <c r="F277" s="76" t="s">
        <v>898</v>
      </c>
      <c r="G277" s="76"/>
      <c r="H277" s="76"/>
      <c r="I277" s="235"/>
      <c r="J277" s="100" t="s">
        <v>2732</v>
      </c>
      <c r="K277" s="76"/>
      <c r="L277" s="76"/>
      <c r="M277" s="100"/>
      <c r="N277" s="118"/>
      <c r="O277" s="164" t="s">
        <v>971</v>
      </c>
      <c r="P277" s="168">
        <v>1</v>
      </c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</row>
    <row r="278" spans="1:34" ht="12.75" customHeight="1">
      <c r="A278" s="76">
        <v>172</v>
      </c>
      <c r="B278" s="99" t="s">
        <v>1996</v>
      </c>
      <c r="C278" s="76" t="s">
        <v>334</v>
      </c>
      <c r="E278" s="228">
        <v>373</v>
      </c>
      <c r="F278" s="76" t="s">
        <v>899</v>
      </c>
      <c r="J278" s="100" t="s">
        <v>2731</v>
      </c>
      <c r="M278" s="100"/>
      <c r="N278" s="118"/>
      <c r="O278" s="164" t="s">
        <v>971</v>
      </c>
      <c r="P278" s="168">
        <v>1</v>
      </c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</row>
    <row r="279" spans="1:34" ht="12.75" customHeight="1">
      <c r="A279" s="76">
        <v>173</v>
      </c>
      <c r="B279" s="99" t="s">
        <v>1997</v>
      </c>
      <c r="C279" s="76" t="s">
        <v>334</v>
      </c>
      <c r="E279" s="228">
        <v>253</v>
      </c>
      <c r="F279" s="76" t="s">
        <v>900</v>
      </c>
      <c r="J279" s="100" t="s">
        <v>2730</v>
      </c>
      <c r="M279" s="100"/>
      <c r="N279" s="119"/>
      <c r="O279" s="164" t="s">
        <v>971</v>
      </c>
      <c r="P279" s="168">
        <v>1</v>
      </c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</row>
    <row r="280" spans="1:34" ht="12.75" customHeight="1">
      <c r="A280" s="76">
        <v>174</v>
      </c>
      <c r="B280" s="99" t="s">
        <v>1998</v>
      </c>
      <c r="C280" s="76" t="s">
        <v>334</v>
      </c>
      <c r="E280" s="228">
        <v>162</v>
      </c>
      <c r="F280" s="76" t="s">
        <v>901</v>
      </c>
      <c r="J280" s="100" t="s">
        <v>2729</v>
      </c>
      <c r="M280" s="100"/>
      <c r="N280" s="118"/>
      <c r="O280" s="164" t="s">
        <v>971</v>
      </c>
      <c r="P280" s="168">
        <v>1</v>
      </c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</row>
    <row r="281" spans="1:34" ht="12.75" customHeight="1">
      <c r="A281" s="90">
        <v>175</v>
      </c>
      <c r="B281" s="101" t="s">
        <v>1999</v>
      </c>
      <c r="C281" s="90" t="s">
        <v>334</v>
      </c>
      <c r="D281" s="90"/>
      <c r="E281" s="267">
        <v>-147</v>
      </c>
      <c r="F281" s="90" t="s">
        <v>902</v>
      </c>
      <c r="G281" s="90"/>
      <c r="H281" s="90"/>
      <c r="I281" s="90"/>
      <c r="J281" s="102" t="s">
        <v>2728</v>
      </c>
      <c r="K281" s="90"/>
      <c r="L281" s="90"/>
      <c r="M281" s="102"/>
      <c r="N281" s="120"/>
      <c r="O281" s="162" t="s">
        <v>971</v>
      </c>
      <c r="P281" s="169">
        <v>1</v>
      </c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</row>
    <row r="282" spans="2:34" ht="12.75" customHeight="1">
      <c r="B282" s="99"/>
      <c r="G282" s="76" t="s">
        <v>2734</v>
      </c>
      <c r="J282" s="100" t="s">
        <v>448</v>
      </c>
      <c r="K282" s="76" t="s">
        <v>2151</v>
      </c>
      <c r="L282" s="76" t="s">
        <v>2246</v>
      </c>
      <c r="M282" s="100" t="s">
        <v>2260</v>
      </c>
      <c r="N282" s="118" t="s">
        <v>2274</v>
      </c>
      <c r="O282" s="164"/>
      <c r="P282" s="168">
        <v>0</v>
      </c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</row>
    <row r="283" spans="2:34" ht="12.75" customHeight="1">
      <c r="B283" s="99"/>
      <c r="J283" s="100" t="s">
        <v>447</v>
      </c>
      <c r="K283" s="76" t="s">
        <v>2152</v>
      </c>
      <c r="L283" s="76" t="s">
        <v>2247</v>
      </c>
      <c r="M283" s="100" t="s">
        <v>2261</v>
      </c>
      <c r="N283" s="118" t="s">
        <v>2275</v>
      </c>
      <c r="O283" s="164"/>
      <c r="P283" s="168">
        <v>0</v>
      </c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</row>
    <row r="284" spans="1:34" ht="12.75" customHeight="1">
      <c r="A284" s="76">
        <v>176</v>
      </c>
      <c r="B284" s="99" t="s">
        <v>2000</v>
      </c>
      <c r="C284" s="76" t="s">
        <v>334</v>
      </c>
      <c r="D284" s="76" t="s">
        <v>170</v>
      </c>
      <c r="E284" s="228">
        <v>753</v>
      </c>
      <c r="F284" s="76" t="s">
        <v>903</v>
      </c>
      <c r="J284" s="100" t="s">
        <v>2740</v>
      </c>
      <c r="M284" s="100"/>
      <c r="N284" s="118"/>
      <c r="O284" s="164" t="s">
        <v>971</v>
      </c>
      <c r="P284" s="168">
        <v>1</v>
      </c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</row>
    <row r="285" spans="1:34" s="89" customFormat="1" ht="12.75" customHeight="1">
      <c r="A285" s="76">
        <v>177</v>
      </c>
      <c r="B285" s="99" t="s">
        <v>2012</v>
      </c>
      <c r="C285" s="76" t="s">
        <v>334</v>
      </c>
      <c r="D285" s="76"/>
      <c r="E285" s="228">
        <v>503</v>
      </c>
      <c r="F285" s="76" t="s">
        <v>904</v>
      </c>
      <c r="G285" s="76"/>
      <c r="H285" s="76"/>
      <c r="I285" s="235"/>
      <c r="J285" s="100" t="s">
        <v>2739</v>
      </c>
      <c r="K285" s="76"/>
      <c r="L285" s="76"/>
      <c r="M285" s="100"/>
      <c r="N285" s="118"/>
      <c r="O285" s="164" t="s">
        <v>971</v>
      </c>
      <c r="P285" s="168">
        <v>1</v>
      </c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</row>
    <row r="286" spans="1:34" ht="12.75" customHeight="1">
      <c r="A286" s="76">
        <v>178</v>
      </c>
      <c r="B286" s="99" t="s">
        <v>2013</v>
      </c>
      <c r="C286" s="76" t="s">
        <v>334</v>
      </c>
      <c r="E286" s="228">
        <v>373</v>
      </c>
      <c r="F286" s="76" t="s">
        <v>905</v>
      </c>
      <c r="J286" s="100" t="s">
        <v>2738</v>
      </c>
      <c r="M286" s="100"/>
      <c r="N286" s="118"/>
      <c r="O286" s="164" t="s">
        <v>971</v>
      </c>
      <c r="P286" s="168">
        <v>1</v>
      </c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</row>
    <row r="287" spans="1:34" ht="12.75" customHeight="1">
      <c r="A287" s="76">
        <v>179</v>
      </c>
      <c r="B287" s="99" t="s">
        <v>2014</v>
      </c>
      <c r="C287" s="76" t="s">
        <v>334</v>
      </c>
      <c r="E287" s="228">
        <v>253</v>
      </c>
      <c r="F287" s="76" t="s">
        <v>906</v>
      </c>
      <c r="J287" s="100" t="s">
        <v>2737</v>
      </c>
      <c r="M287" s="100"/>
      <c r="N287" s="119"/>
      <c r="O287" s="164" t="s">
        <v>971</v>
      </c>
      <c r="P287" s="168">
        <v>1</v>
      </c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</row>
    <row r="288" spans="1:34" ht="12.75" customHeight="1">
      <c r="A288" s="76">
        <v>180</v>
      </c>
      <c r="B288" s="99" t="s">
        <v>2015</v>
      </c>
      <c r="C288" s="76" t="s">
        <v>334</v>
      </c>
      <c r="E288" s="228">
        <v>162</v>
      </c>
      <c r="F288" s="76" t="s">
        <v>907</v>
      </c>
      <c r="J288" s="100" t="s">
        <v>2736</v>
      </c>
      <c r="M288" s="100"/>
      <c r="N288" s="118"/>
      <c r="O288" s="164" t="s">
        <v>971</v>
      </c>
      <c r="P288" s="168">
        <v>1</v>
      </c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</row>
    <row r="289" spans="1:34" ht="12.75" customHeight="1">
      <c r="A289" s="90">
        <v>181</v>
      </c>
      <c r="B289" s="101" t="s">
        <v>2016</v>
      </c>
      <c r="C289" s="90" t="s">
        <v>334</v>
      </c>
      <c r="D289" s="90"/>
      <c r="E289" s="267">
        <v>-147</v>
      </c>
      <c r="F289" s="90" t="s">
        <v>908</v>
      </c>
      <c r="G289" s="90"/>
      <c r="H289" s="90"/>
      <c r="I289" s="90"/>
      <c r="J289" s="102" t="s">
        <v>2735</v>
      </c>
      <c r="K289" s="90"/>
      <c r="L289" s="90"/>
      <c r="M289" s="102"/>
      <c r="N289" s="120"/>
      <c r="O289" s="162" t="s">
        <v>971</v>
      </c>
      <c r="P289" s="169">
        <v>1</v>
      </c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</row>
    <row r="290" spans="2:34" ht="12.75" customHeight="1">
      <c r="B290" s="99"/>
      <c r="G290" s="76" t="s">
        <v>2741</v>
      </c>
      <c r="J290" s="100" t="s">
        <v>450</v>
      </c>
      <c r="K290" s="76" t="s">
        <v>2151</v>
      </c>
      <c r="L290" s="76" t="s">
        <v>2248</v>
      </c>
      <c r="M290" s="100" t="s">
        <v>2262</v>
      </c>
      <c r="N290" s="118" t="s">
        <v>2276</v>
      </c>
      <c r="O290" s="164"/>
      <c r="P290" s="168">
        <v>0</v>
      </c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</row>
    <row r="291" spans="2:34" ht="12.75" customHeight="1">
      <c r="B291" s="99"/>
      <c r="J291" s="100" t="s">
        <v>449</v>
      </c>
      <c r="K291" s="76" t="s">
        <v>2152</v>
      </c>
      <c r="L291" s="76" t="s">
        <v>2249</v>
      </c>
      <c r="M291" s="100" t="s">
        <v>2263</v>
      </c>
      <c r="N291" s="118" t="s">
        <v>2277</v>
      </c>
      <c r="O291" s="164"/>
      <c r="P291" s="168">
        <v>0</v>
      </c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</row>
    <row r="292" spans="1:34" ht="12.75" customHeight="1">
      <c r="A292" s="76">
        <v>182</v>
      </c>
      <c r="B292" s="99" t="s">
        <v>2017</v>
      </c>
      <c r="C292" s="76" t="s">
        <v>334</v>
      </c>
      <c r="D292" s="76" t="s">
        <v>173</v>
      </c>
      <c r="E292" s="228">
        <v>753</v>
      </c>
      <c r="F292" s="76" t="s">
        <v>909</v>
      </c>
      <c r="J292" s="100" t="s">
        <v>2747</v>
      </c>
      <c r="M292" s="100"/>
      <c r="N292" s="118"/>
      <c r="O292" s="164" t="s">
        <v>971</v>
      </c>
      <c r="P292" s="168">
        <v>1</v>
      </c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</row>
    <row r="293" spans="1:34" s="89" customFormat="1" ht="12.75" customHeight="1">
      <c r="A293" s="76">
        <v>183</v>
      </c>
      <c r="B293" s="99" t="s">
        <v>2018</v>
      </c>
      <c r="C293" s="76" t="s">
        <v>334</v>
      </c>
      <c r="D293" s="76"/>
      <c r="E293" s="228">
        <v>503</v>
      </c>
      <c r="F293" s="76" t="s">
        <v>910</v>
      </c>
      <c r="G293" s="76"/>
      <c r="H293" s="76"/>
      <c r="I293" s="235"/>
      <c r="J293" s="100" t="s">
        <v>2746</v>
      </c>
      <c r="K293" s="76"/>
      <c r="L293" s="76"/>
      <c r="M293" s="100"/>
      <c r="N293" s="118"/>
      <c r="O293" s="164" t="s">
        <v>971</v>
      </c>
      <c r="P293" s="168">
        <v>1</v>
      </c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</row>
    <row r="294" spans="1:34" ht="12.75" customHeight="1">
      <c r="A294" s="76">
        <v>184</v>
      </c>
      <c r="B294" s="99" t="s">
        <v>568</v>
      </c>
      <c r="C294" s="76" t="s">
        <v>334</v>
      </c>
      <c r="E294" s="228">
        <v>373</v>
      </c>
      <c r="F294" s="76" t="s">
        <v>911</v>
      </c>
      <c r="J294" s="100" t="s">
        <v>2745</v>
      </c>
      <c r="M294" s="100"/>
      <c r="N294" s="118"/>
      <c r="O294" s="164" t="s">
        <v>971</v>
      </c>
      <c r="P294" s="168">
        <v>1</v>
      </c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</row>
    <row r="295" spans="1:34" ht="12.75" customHeight="1">
      <c r="A295" s="76">
        <v>185</v>
      </c>
      <c r="B295" s="99" t="s">
        <v>569</v>
      </c>
      <c r="C295" s="76" t="s">
        <v>334</v>
      </c>
      <c r="E295" s="228">
        <v>253</v>
      </c>
      <c r="F295" s="76" t="s">
        <v>912</v>
      </c>
      <c r="J295" s="100" t="s">
        <v>2744</v>
      </c>
      <c r="M295" s="100"/>
      <c r="N295" s="119"/>
      <c r="O295" s="164" t="s">
        <v>971</v>
      </c>
      <c r="P295" s="168">
        <v>1</v>
      </c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</row>
    <row r="296" spans="1:34" ht="12.75" customHeight="1">
      <c r="A296" s="76">
        <v>186</v>
      </c>
      <c r="B296" s="99" t="s">
        <v>570</v>
      </c>
      <c r="C296" s="76" t="s">
        <v>334</v>
      </c>
      <c r="E296" s="228">
        <v>162</v>
      </c>
      <c r="F296" s="76" t="s">
        <v>913</v>
      </c>
      <c r="J296" s="100" t="s">
        <v>2743</v>
      </c>
      <c r="M296" s="100"/>
      <c r="N296" s="118"/>
      <c r="O296" s="164" t="s">
        <v>971</v>
      </c>
      <c r="P296" s="168">
        <v>1</v>
      </c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</row>
    <row r="297" spans="1:34" ht="12.75" customHeight="1">
      <c r="A297" s="90">
        <v>187</v>
      </c>
      <c r="B297" s="101" t="s">
        <v>571</v>
      </c>
      <c r="C297" s="90" t="s">
        <v>334</v>
      </c>
      <c r="D297" s="90"/>
      <c r="E297" s="267">
        <v>-147</v>
      </c>
      <c r="F297" s="90" t="s">
        <v>914</v>
      </c>
      <c r="G297" s="90"/>
      <c r="H297" s="90"/>
      <c r="I297" s="90"/>
      <c r="J297" s="102" t="s">
        <v>2742</v>
      </c>
      <c r="K297" s="90"/>
      <c r="L297" s="90"/>
      <c r="M297" s="102"/>
      <c r="N297" s="120"/>
      <c r="O297" s="162" t="s">
        <v>971</v>
      </c>
      <c r="P297" s="169">
        <v>1</v>
      </c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</row>
    <row r="298" spans="2:34" ht="12.75" customHeight="1">
      <c r="B298" s="99"/>
      <c r="G298" s="76" t="s">
        <v>2748</v>
      </c>
      <c r="J298" s="100" t="s">
        <v>452</v>
      </c>
      <c r="K298" s="76" t="s">
        <v>2151</v>
      </c>
      <c r="L298" s="76" t="s">
        <v>2250</v>
      </c>
      <c r="M298" s="100" t="s">
        <v>2264</v>
      </c>
      <c r="N298" s="118" t="s">
        <v>2278</v>
      </c>
      <c r="O298" s="164"/>
      <c r="P298" s="168">
        <v>0</v>
      </c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</row>
    <row r="299" spans="2:34" ht="12.75" customHeight="1">
      <c r="B299" s="99"/>
      <c r="J299" s="100" t="s">
        <v>451</v>
      </c>
      <c r="K299" s="76" t="s">
        <v>2152</v>
      </c>
      <c r="L299" s="76" t="s">
        <v>2251</v>
      </c>
      <c r="M299" s="100" t="s">
        <v>2265</v>
      </c>
      <c r="N299" s="118" t="s">
        <v>2279</v>
      </c>
      <c r="O299" s="164"/>
      <c r="P299" s="168">
        <v>0</v>
      </c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</row>
    <row r="300" spans="1:34" ht="12.75" customHeight="1">
      <c r="A300" s="76">
        <v>188</v>
      </c>
      <c r="B300" s="99" t="s">
        <v>572</v>
      </c>
      <c r="C300" s="76" t="s">
        <v>334</v>
      </c>
      <c r="D300" s="76" t="s">
        <v>176</v>
      </c>
      <c r="E300" s="228">
        <v>753</v>
      </c>
      <c r="F300" s="76" t="s">
        <v>915</v>
      </c>
      <c r="J300" s="100" t="s">
        <v>2754</v>
      </c>
      <c r="M300" s="100"/>
      <c r="N300" s="118"/>
      <c r="O300" s="164" t="s">
        <v>971</v>
      </c>
      <c r="P300" s="168">
        <v>1</v>
      </c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</row>
    <row r="301" spans="1:34" s="89" customFormat="1" ht="12.75" customHeight="1">
      <c r="A301" s="76">
        <v>189</v>
      </c>
      <c r="B301" s="99" t="s">
        <v>573</v>
      </c>
      <c r="C301" s="76" t="s">
        <v>334</v>
      </c>
      <c r="D301" s="76"/>
      <c r="E301" s="228">
        <v>503</v>
      </c>
      <c r="F301" s="76" t="s">
        <v>916</v>
      </c>
      <c r="G301" s="76"/>
      <c r="H301" s="76"/>
      <c r="I301" s="235"/>
      <c r="J301" s="100" t="s">
        <v>2753</v>
      </c>
      <c r="K301" s="76"/>
      <c r="L301" s="76"/>
      <c r="M301" s="100"/>
      <c r="N301" s="118"/>
      <c r="O301" s="164" t="s">
        <v>971</v>
      </c>
      <c r="P301" s="168">
        <v>1</v>
      </c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</row>
    <row r="302" spans="1:34" ht="12.75" customHeight="1">
      <c r="A302" s="76">
        <v>190</v>
      </c>
      <c r="B302" s="99" t="s">
        <v>574</v>
      </c>
      <c r="C302" s="76" t="s">
        <v>334</v>
      </c>
      <c r="E302" s="228">
        <v>373</v>
      </c>
      <c r="F302" s="76" t="s">
        <v>917</v>
      </c>
      <c r="J302" s="100" t="s">
        <v>2752</v>
      </c>
      <c r="M302" s="100"/>
      <c r="N302" s="118"/>
      <c r="O302" s="164" t="s">
        <v>971</v>
      </c>
      <c r="P302" s="168">
        <v>1</v>
      </c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</row>
    <row r="303" spans="1:34" ht="12.75" customHeight="1">
      <c r="A303" s="76">
        <v>191</v>
      </c>
      <c r="B303" s="99" t="s">
        <v>575</v>
      </c>
      <c r="C303" s="76" t="s">
        <v>334</v>
      </c>
      <c r="E303" s="228">
        <v>253</v>
      </c>
      <c r="F303" s="76" t="s">
        <v>918</v>
      </c>
      <c r="J303" s="100" t="s">
        <v>2751</v>
      </c>
      <c r="M303" s="100"/>
      <c r="N303" s="119"/>
      <c r="O303" s="164" t="s">
        <v>971</v>
      </c>
      <c r="P303" s="168">
        <v>1</v>
      </c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</row>
    <row r="304" spans="1:34" ht="12.75" customHeight="1">
      <c r="A304" s="76">
        <v>192</v>
      </c>
      <c r="B304" s="99" t="s">
        <v>576</v>
      </c>
      <c r="C304" s="76" t="s">
        <v>334</v>
      </c>
      <c r="E304" s="228">
        <v>162</v>
      </c>
      <c r="F304" s="76" t="s">
        <v>919</v>
      </c>
      <c r="J304" s="100" t="s">
        <v>2750</v>
      </c>
      <c r="M304" s="100"/>
      <c r="N304" s="118"/>
      <c r="O304" s="164" t="s">
        <v>971</v>
      </c>
      <c r="P304" s="168">
        <v>1</v>
      </c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</row>
    <row r="305" spans="1:34" ht="12.75" customHeight="1">
      <c r="A305" s="90">
        <v>193</v>
      </c>
      <c r="B305" s="101" t="s">
        <v>577</v>
      </c>
      <c r="C305" s="90" t="s">
        <v>334</v>
      </c>
      <c r="D305" s="90"/>
      <c r="E305" s="267">
        <v>-147</v>
      </c>
      <c r="F305" s="90" t="s">
        <v>920</v>
      </c>
      <c r="G305" s="90"/>
      <c r="H305" s="90"/>
      <c r="I305" s="90"/>
      <c r="J305" s="102" t="s">
        <v>2749</v>
      </c>
      <c r="K305" s="90"/>
      <c r="L305" s="90"/>
      <c r="M305" s="102"/>
      <c r="N305" s="120"/>
      <c r="O305" s="162" t="s">
        <v>971</v>
      </c>
      <c r="P305" s="169">
        <v>1</v>
      </c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</row>
    <row r="306" spans="2:34" ht="15.75">
      <c r="B306" s="99"/>
      <c r="I306" s="77" t="s">
        <v>2800</v>
      </c>
      <c r="K306" s="78"/>
      <c r="N306" s="85"/>
      <c r="O306" s="164"/>
      <c r="P306" s="168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</row>
    <row r="307" spans="2:34" ht="12.75" customHeight="1">
      <c r="B307" s="99"/>
      <c r="J307" s="76" t="s">
        <v>324</v>
      </c>
      <c r="K307" s="76" t="s">
        <v>325</v>
      </c>
      <c r="M307" s="76" t="s">
        <v>326</v>
      </c>
      <c r="N307" s="80" t="s">
        <v>327</v>
      </c>
      <c r="O307" s="164"/>
      <c r="P307" s="168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</row>
    <row r="308" spans="1:16" s="84" customFormat="1" ht="12.75" customHeight="1">
      <c r="A308" s="81" t="s">
        <v>328</v>
      </c>
      <c r="B308" s="82" t="s">
        <v>71</v>
      </c>
      <c r="C308" s="82" t="s">
        <v>329</v>
      </c>
      <c r="D308" s="82" t="s">
        <v>250</v>
      </c>
      <c r="E308" s="227" t="s">
        <v>2025</v>
      </c>
      <c r="F308" s="121" t="s">
        <v>336</v>
      </c>
      <c r="G308" s="82" t="s">
        <v>331</v>
      </c>
      <c r="H308" s="82" t="s">
        <v>1384</v>
      </c>
      <c r="I308" s="82" t="s">
        <v>332</v>
      </c>
      <c r="J308" s="83" t="s">
        <v>1385</v>
      </c>
      <c r="K308" s="122" t="s">
        <v>2026</v>
      </c>
      <c r="L308" s="83" t="s">
        <v>2027</v>
      </c>
      <c r="M308" s="123" t="s">
        <v>2028</v>
      </c>
      <c r="N308" s="83" t="s">
        <v>2029</v>
      </c>
      <c r="O308" s="81" t="s">
        <v>330</v>
      </c>
      <c r="P308" s="157" t="s">
        <v>179</v>
      </c>
    </row>
    <row r="309" spans="9:34" ht="12.75" customHeight="1">
      <c r="I309" s="76" t="s">
        <v>333</v>
      </c>
      <c r="K309" s="122"/>
      <c r="L309" s="85"/>
      <c r="M309" s="74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</row>
    <row r="310" spans="11:34" ht="12.75" customHeight="1">
      <c r="K310" s="74"/>
      <c r="L310" s="85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</row>
    <row r="311" spans="7:34" ht="12.75" customHeight="1">
      <c r="G311" s="76" t="s">
        <v>2755</v>
      </c>
      <c r="J311" s="100" t="s">
        <v>454</v>
      </c>
      <c r="K311" s="76" t="s">
        <v>2151</v>
      </c>
      <c r="L311" s="76" t="s">
        <v>2280</v>
      </c>
      <c r="M311" s="100" t="s">
        <v>2292</v>
      </c>
      <c r="N311" s="118" t="s">
        <v>2797</v>
      </c>
      <c r="P311" s="167">
        <v>0</v>
      </c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</row>
    <row r="312" spans="10:34" ht="12.75" customHeight="1">
      <c r="J312" s="100" t="s">
        <v>453</v>
      </c>
      <c r="K312" s="76" t="s">
        <v>2152</v>
      </c>
      <c r="L312" s="76" t="s">
        <v>2281</v>
      </c>
      <c r="M312" s="100" t="s">
        <v>2293</v>
      </c>
      <c r="N312" s="118" t="s">
        <v>2798</v>
      </c>
      <c r="P312" s="167">
        <v>0</v>
      </c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</row>
    <row r="313" spans="1:34" ht="12.75" customHeight="1">
      <c r="A313" s="76">
        <v>194</v>
      </c>
      <c r="B313" s="99" t="s">
        <v>578</v>
      </c>
      <c r="C313" s="76" t="s">
        <v>334</v>
      </c>
      <c r="D313" s="76" t="s">
        <v>180</v>
      </c>
      <c r="E313" s="228">
        <v>753</v>
      </c>
      <c r="F313" s="76" t="s">
        <v>921</v>
      </c>
      <c r="J313" s="100" t="s">
        <v>2761</v>
      </c>
      <c r="M313" s="100"/>
      <c r="N313" s="118"/>
      <c r="O313" s="161" t="s">
        <v>971</v>
      </c>
      <c r="P313" s="168">
        <v>1</v>
      </c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</row>
    <row r="314" spans="1:34" s="89" customFormat="1" ht="12.75" customHeight="1">
      <c r="A314" s="76">
        <v>195</v>
      </c>
      <c r="B314" s="99" t="s">
        <v>579</v>
      </c>
      <c r="C314" s="76" t="s">
        <v>334</v>
      </c>
      <c r="D314" s="76"/>
      <c r="E314" s="228">
        <v>503</v>
      </c>
      <c r="F314" s="76" t="s">
        <v>922</v>
      </c>
      <c r="G314" s="76"/>
      <c r="H314" s="76"/>
      <c r="I314" s="235"/>
      <c r="J314" s="100" t="s">
        <v>2760</v>
      </c>
      <c r="K314" s="76"/>
      <c r="L314" s="76"/>
      <c r="M314" s="100"/>
      <c r="N314" s="118"/>
      <c r="O314" s="161" t="s">
        <v>971</v>
      </c>
      <c r="P314" s="168">
        <v>1</v>
      </c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</row>
    <row r="315" spans="1:34" ht="12.75" customHeight="1">
      <c r="A315" s="76">
        <v>196</v>
      </c>
      <c r="B315" s="99" t="s">
        <v>580</v>
      </c>
      <c r="C315" s="76" t="s">
        <v>334</v>
      </c>
      <c r="E315" s="228">
        <v>373</v>
      </c>
      <c r="F315" s="76" t="s">
        <v>923</v>
      </c>
      <c r="J315" s="100" t="s">
        <v>2759</v>
      </c>
      <c r="M315" s="100"/>
      <c r="N315" s="118"/>
      <c r="O315" s="161" t="s">
        <v>971</v>
      </c>
      <c r="P315" s="168">
        <v>1</v>
      </c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</row>
    <row r="316" spans="1:34" ht="12.75" customHeight="1">
      <c r="A316" s="76">
        <v>197</v>
      </c>
      <c r="B316" s="99" t="s">
        <v>581</v>
      </c>
      <c r="C316" s="76" t="s">
        <v>334</v>
      </c>
      <c r="E316" s="228">
        <v>253</v>
      </c>
      <c r="F316" s="76" t="s">
        <v>924</v>
      </c>
      <c r="J316" s="100" t="s">
        <v>2758</v>
      </c>
      <c r="M316" s="100"/>
      <c r="N316" s="119"/>
      <c r="O316" s="161" t="s">
        <v>971</v>
      </c>
      <c r="P316" s="168">
        <v>1</v>
      </c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</row>
    <row r="317" spans="1:34" ht="12.75" customHeight="1">
      <c r="A317" s="76">
        <v>198</v>
      </c>
      <c r="B317" s="99" t="s">
        <v>582</v>
      </c>
      <c r="C317" s="76" t="s">
        <v>334</v>
      </c>
      <c r="E317" s="228">
        <v>162</v>
      </c>
      <c r="F317" s="76" t="s">
        <v>925</v>
      </c>
      <c r="J317" s="100" t="s">
        <v>2757</v>
      </c>
      <c r="M317" s="100"/>
      <c r="N317" s="118"/>
      <c r="O317" s="161" t="s">
        <v>971</v>
      </c>
      <c r="P317" s="168">
        <v>1</v>
      </c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</row>
    <row r="318" spans="1:34" ht="12.75" customHeight="1">
      <c r="A318" s="90">
        <v>199</v>
      </c>
      <c r="B318" s="101" t="s">
        <v>583</v>
      </c>
      <c r="C318" s="90" t="s">
        <v>334</v>
      </c>
      <c r="D318" s="90"/>
      <c r="E318" s="267">
        <v>-147</v>
      </c>
      <c r="F318" s="90" t="s">
        <v>926</v>
      </c>
      <c r="G318" s="90"/>
      <c r="H318" s="90"/>
      <c r="I318" s="90"/>
      <c r="J318" s="102" t="s">
        <v>2756</v>
      </c>
      <c r="K318" s="90"/>
      <c r="L318" s="90"/>
      <c r="M318" s="102"/>
      <c r="N318" s="120"/>
      <c r="O318" s="162" t="s">
        <v>971</v>
      </c>
      <c r="P318" s="169">
        <v>1</v>
      </c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</row>
    <row r="319" spans="2:34" ht="12.75" customHeight="1">
      <c r="B319" s="99"/>
      <c r="G319" s="76" t="s">
        <v>2762</v>
      </c>
      <c r="J319" s="100" t="s">
        <v>456</v>
      </c>
      <c r="K319" s="76" t="s">
        <v>2151</v>
      </c>
      <c r="L319" s="76" t="s">
        <v>2282</v>
      </c>
      <c r="M319" s="100" t="s">
        <v>2294</v>
      </c>
      <c r="N319" s="118" t="s">
        <v>2304</v>
      </c>
      <c r="O319" s="164"/>
      <c r="P319" s="168">
        <v>0</v>
      </c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</row>
    <row r="320" spans="2:34" ht="12.75" customHeight="1">
      <c r="B320" s="99"/>
      <c r="J320" s="100" t="s">
        <v>455</v>
      </c>
      <c r="K320" s="76" t="s">
        <v>2152</v>
      </c>
      <c r="L320" s="76" t="s">
        <v>2283</v>
      </c>
      <c r="M320" s="100" t="s">
        <v>2295</v>
      </c>
      <c r="N320" s="118" t="s">
        <v>2305</v>
      </c>
      <c r="O320" s="164"/>
      <c r="P320" s="168">
        <v>0</v>
      </c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</row>
    <row r="321" spans="1:34" ht="12.75" customHeight="1">
      <c r="A321" s="76">
        <v>200</v>
      </c>
      <c r="B321" s="99" t="s">
        <v>584</v>
      </c>
      <c r="C321" s="76" t="s">
        <v>334</v>
      </c>
      <c r="D321" s="76" t="s">
        <v>183</v>
      </c>
      <c r="E321" s="228">
        <v>753</v>
      </c>
      <c r="F321" s="76" t="s">
        <v>927</v>
      </c>
      <c r="J321" s="100" t="s">
        <v>2768</v>
      </c>
      <c r="M321" s="100"/>
      <c r="N321" s="118"/>
      <c r="O321" s="164" t="s">
        <v>971</v>
      </c>
      <c r="P321" s="168">
        <v>1</v>
      </c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</row>
    <row r="322" spans="1:34" s="89" customFormat="1" ht="12.75" customHeight="1">
      <c r="A322" s="76">
        <v>201</v>
      </c>
      <c r="B322" s="99" t="s">
        <v>585</v>
      </c>
      <c r="C322" s="76" t="s">
        <v>334</v>
      </c>
      <c r="D322" s="76"/>
      <c r="E322" s="228">
        <v>503</v>
      </c>
      <c r="F322" s="76" t="s">
        <v>928</v>
      </c>
      <c r="G322" s="76"/>
      <c r="H322" s="76"/>
      <c r="I322" s="235"/>
      <c r="J322" s="100" t="s">
        <v>2767</v>
      </c>
      <c r="K322" s="76"/>
      <c r="L322" s="76"/>
      <c r="M322" s="100"/>
      <c r="N322" s="118"/>
      <c r="O322" s="164" t="s">
        <v>971</v>
      </c>
      <c r="P322" s="168">
        <v>1</v>
      </c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</row>
    <row r="323" spans="1:34" ht="12.75" customHeight="1">
      <c r="A323" s="76">
        <v>202</v>
      </c>
      <c r="B323" s="99" t="s">
        <v>586</v>
      </c>
      <c r="C323" s="76" t="s">
        <v>334</v>
      </c>
      <c r="E323" s="228">
        <v>373</v>
      </c>
      <c r="F323" s="76" t="s">
        <v>929</v>
      </c>
      <c r="J323" s="100" t="s">
        <v>2766</v>
      </c>
      <c r="M323" s="100"/>
      <c r="N323" s="118"/>
      <c r="O323" s="164" t="s">
        <v>971</v>
      </c>
      <c r="P323" s="168">
        <v>1</v>
      </c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</row>
    <row r="324" spans="1:34" ht="12.75" customHeight="1">
      <c r="A324" s="76">
        <v>203</v>
      </c>
      <c r="B324" s="99" t="s">
        <v>587</v>
      </c>
      <c r="C324" s="76" t="s">
        <v>334</v>
      </c>
      <c r="E324" s="228">
        <v>253</v>
      </c>
      <c r="F324" s="76" t="s">
        <v>930</v>
      </c>
      <c r="J324" s="100" t="s">
        <v>2765</v>
      </c>
      <c r="M324" s="100"/>
      <c r="N324" s="119"/>
      <c r="O324" s="164" t="s">
        <v>971</v>
      </c>
      <c r="P324" s="168">
        <v>1</v>
      </c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</row>
    <row r="325" spans="1:34" ht="12.75" customHeight="1">
      <c r="A325" s="76">
        <v>204</v>
      </c>
      <c r="B325" s="99" t="s">
        <v>588</v>
      </c>
      <c r="C325" s="76" t="s">
        <v>334</v>
      </c>
      <c r="E325" s="228">
        <v>162</v>
      </c>
      <c r="F325" s="76" t="s">
        <v>931</v>
      </c>
      <c r="J325" s="100" t="s">
        <v>2764</v>
      </c>
      <c r="M325" s="100"/>
      <c r="N325" s="118"/>
      <c r="O325" s="164" t="s">
        <v>971</v>
      </c>
      <c r="P325" s="168">
        <v>1</v>
      </c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</row>
    <row r="326" spans="1:34" ht="12.75" customHeight="1">
      <c r="A326" s="90">
        <v>205</v>
      </c>
      <c r="B326" s="101" t="s">
        <v>589</v>
      </c>
      <c r="C326" s="90" t="s">
        <v>334</v>
      </c>
      <c r="D326" s="90"/>
      <c r="E326" s="267">
        <v>-147</v>
      </c>
      <c r="F326" s="90" t="s">
        <v>932</v>
      </c>
      <c r="G326" s="90"/>
      <c r="H326" s="90"/>
      <c r="I326" s="90"/>
      <c r="J326" s="102" t="s">
        <v>2763</v>
      </c>
      <c r="K326" s="90"/>
      <c r="L326" s="90"/>
      <c r="M326" s="102"/>
      <c r="N326" s="120"/>
      <c r="O326" s="162" t="s">
        <v>971</v>
      </c>
      <c r="P326" s="169">
        <v>1</v>
      </c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</row>
    <row r="327" spans="2:34" ht="12.75" customHeight="1">
      <c r="B327" s="99"/>
      <c r="G327" s="76" t="s">
        <v>2769</v>
      </c>
      <c r="J327" s="100" t="s">
        <v>458</v>
      </c>
      <c r="K327" s="76" t="s">
        <v>2151</v>
      </c>
      <c r="L327" s="76" t="s">
        <v>2284</v>
      </c>
      <c r="M327" s="100" t="s">
        <v>2296</v>
      </c>
      <c r="N327" s="118" t="s">
        <v>2306</v>
      </c>
      <c r="O327" s="164"/>
      <c r="P327" s="168">
        <v>0</v>
      </c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</row>
    <row r="328" spans="2:34" ht="12.75" customHeight="1">
      <c r="B328" s="99"/>
      <c r="J328" s="100" t="s">
        <v>457</v>
      </c>
      <c r="K328" s="76" t="s">
        <v>2152</v>
      </c>
      <c r="L328" s="76" t="s">
        <v>2285</v>
      </c>
      <c r="M328" s="100" t="s">
        <v>2297</v>
      </c>
      <c r="N328" s="118" t="s">
        <v>2307</v>
      </c>
      <c r="O328" s="164"/>
      <c r="P328" s="168">
        <v>0</v>
      </c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</row>
    <row r="329" spans="1:34" ht="12.75" customHeight="1">
      <c r="A329" s="76">
        <v>206</v>
      </c>
      <c r="B329" s="99" t="s">
        <v>590</v>
      </c>
      <c r="C329" s="76" t="s">
        <v>334</v>
      </c>
      <c r="D329" s="76" t="s">
        <v>186</v>
      </c>
      <c r="E329" s="228">
        <v>753</v>
      </c>
      <c r="F329" s="76" t="s">
        <v>933</v>
      </c>
      <c r="J329" s="100" t="s">
        <v>2775</v>
      </c>
      <c r="M329" s="100"/>
      <c r="N329" s="118"/>
      <c r="O329" s="164" t="s">
        <v>971</v>
      </c>
      <c r="P329" s="168">
        <v>1</v>
      </c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</row>
    <row r="330" spans="1:34" s="89" customFormat="1" ht="12.75" customHeight="1">
      <c r="A330" s="76">
        <v>207</v>
      </c>
      <c r="B330" s="99" t="s">
        <v>591</v>
      </c>
      <c r="C330" s="76" t="s">
        <v>334</v>
      </c>
      <c r="D330" s="76"/>
      <c r="E330" s="228">
        <v>503</v>
      </c>
      <c r="F330" s="76" t="s">
        <v>934</v>
      </c>
      <c r="G330" s="76"/>
      <c r="H330" s="76"/>
      <c r="I330" s="235"/>
      <c r="J330" s="100" t="s">
        <v>2774</v>
      </c>
      <c r="K330" s="76"/>
      <c r="L330" s="76"/>
      <c r="M330" s="100"/>
      <c r="N330" s="118"/>
      <c r="O330" s="164" t="s">
        <v>971</v>
      </c>
      <c r="P330" s="168">
        <v>1</v>
      </c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</row>
    <row r="331" spans="1:34" ht="12.75" customHeight="1">
      <c r="A331" s="76">
        <v>208</v>
      </c>
      <c r="B331" s="99" t="s">
        <v>592</v>
      </c>
      <c r="C331" s="76" t="s">
        <v>334</v>
      </c>
      <c r="E331" s="228">
        <v>373</v>
      </c>
      <c r="F331" s="76" t="s">
        <v>935</v>
      </c>
      <c r="J331" s="100" t="s">
        <v>2773</v>
      </c>
      <c r="M331" s="100"/>
      <c r="N331" s="118"/>
      <c r="O331" s="164" t="s">
        <v>971</v>
      </c>
      <c r="P331" s="168">
        <v>1</v>
      </c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</row>
    <row r="332" spans="1:34" ht="12.75" customHeight="1">
      <c r="A332" s="76">
        <v>209</v>
      </c>
      <c r="B332" s="99" t="s">
        <v>593</v>
      </c>
      <c r="C332" s="76" t="s">
        <v>334</v>
      </c>
      <c r="E332" s="228">
        <v>253</v>
      </c>
      <c r="F332" s="76" t="s">
        <v>936</v>
      </c>
      <c r="J332" s="100" t="s">
        <v>2772</v>
      </c>
      <c r="M332" s="100"/>
      <c r="N332" s="119"/>
      <c r="O332" s="164" t="s">
        <v>971</v>
      </c>
      <c r="P332" s="168">
        <v>1</v>
      </c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</row>
    <row r="333" spans="1:34" ht="12.75" customHeight="1">
      <c r="A333" s="76">
        <v>210</v>
      </c>
      <c r="B333" s="99" t="s">
        <v>594</v>
      </c>
      <c r="C333" s="76" t="s">
        <v>334</v>
      </c>
      <c r="E333" s="228">
        <v>162</v>
      </c>
      <c r="F333" s="76" t="s">
        <v>937</v>
      </c>
      <c r="J333" s="100" t="s">
        <v>2771</v>
      </c>
      <c r="M333" s="100"/>
      <c r="N333" s="118"/>
      <c r="O333" s="164" t="s">
        <v>971</v>
      </c>
      <c r="P333" s="168">
        <v>1</v>
      </c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</row>
    <row r="334" spans="1:34" ht="12.75" customHeight="1">
      <c r="A334" s="90">
        <v>211</v>
      </c>
      <c r="B334" s="101" t="s">
        <v>595</v>
      </c>
      <c r="C334" s="90" t="s">
        <v>334</v>
      </c>
      <c r="D334" s="90"/>
      <c r="E334" s="267">
        <v>-147</v>
      </c>
      <c r="F334" s="90" t="s">
        <v>938</v>
      </c>
      <c r="G334" s="90"/>
      <c r="H334" s="90"/>
      <c r="I334" s="90"/>
      <c r="J334" s="102" t="s">
        <v>2770</v>
      </c>
      <c r="K334" s="90"/>
      <c r="L334" s="90"/>
      <c r="M334" s="102"/>
      <c r="N334" s="120"/>
      <c r="O334" s="162" t="s">
        <v>971</v>
      </c>
      <c r="P334" s="169">
        <v>1</v>
      </c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</row>
    <row r="335" spans="2:34" ht="12.75" customHeight="1">
      <c r="B335" s="99"/>
      <c r="G335" s="76" t="s">
        <v>2776</v>
      </c>
      <c r="J335" s="100" t="s">
        <v>460</v>
      </c>
      <c r="K335" s="76" t="s">
        <v>2151</v>
      </c>
      <c r="L335" s="76" t="s">
        <v>2286</v>
      </c>
      <c r="M335" s="100" t="s">
        <v>2298</v>
      </c>
      <c r="N335" s="118" t="s">
        <v>2308</v>
      </c>
      <c r="O335" s="164"/>
      <c r="P335" s="168">
        <v>0</v>
      </c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</row>
    <row r="336" spans="2:34" ht="12.75" customHeight="1">
      <c r="B336" s="99"/>
      <c r="J336" s="100" t="s">
        <v>459</v>
      </c>
      <c r="K336" s="76" t="s">
        <v>2152</v>
      </c>
      <c r="L336" s="76" t="s">
        <v>2287</v>
      </c>
      <c r="M336" s="100" t="s">
        <v>2299</v>
      </c>
      <c r="N336" s="118" t="s">
        <v>2309</v>
      </c>
      <c r="O336" s="164"/>
      <c r="P336" s="168">
        <v>0</v>
      </c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</row>
    <row r="337" spans="1:34" ht="12.75" customHeight="1">
      <c r="A337" s="76">
        <v>212</v>
      </c>
      <c r="B337" s="99" t="s">
        <v>596</v>
      </c>
      <c r="C337" s="76" t="s">
        <v>334</v>
      </c>
      <c r="D337" s="76" t="s">
        <v>189</v>
      </c>
      <c r="E337" s="228">
        <v>753</v>
      </c>
      <c r="F337" s="76" t="s">
        <v>939</v>
      </c>
      <c r="J337" s="100" t="s">
        <v>2782</v>
      </c>
      <c r="M337" s="100"/>
      <c r="N337" s="118"/>
      <c r="O337" s="164" t="s">
        <v>971</v>
      </c>
      <c r="P337" s="168">
        <v>1</v>
      </c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</row>
    <row r="338" spans="1:34" s="89" customFormat="1" ht="12.75" customHeight="1">
      <c r="A338" s="76">
        <v>213</v>
      </c>
      <c r="B338" s="99" t="s">
        <v>597</v>
      </c>
      <c r="C338" s="76" t="s">
        <v>334</v>
      </c>
      <c r="D338" s="76"/>
      <c r="E338" s="228">
        <v>503</v>
      </c>
      <c r="F338" s="76" t="s">
        <v>940</v>
      </c>
      <c r="G338" s="76"/>
      <c r="H338" s="76"/>
      <c r="I338" s="235"/>
      <c r="J338" s="100" t="s">
        <v>2781</v>
      </c>
      <c r="K338" s="76"/>
      <c r="L338" s="76"/>
      <c r="M338" s="100"/>
      <c r="N338" s="118"/>
      <c r="O338" s="164" t="s">
        <v>971</v>
      </c>
      <c r="P338" s="168">
        <v>1</v>
      </c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</row>
    <row r="339" spans="1:34" ht="12.75" customHeight="1">
      <c r="A339" s="76">
        <v>214</v>
      </c>
      <c r="B339" s="99" t="s">
        <v>598</v>
      </c>
      <c r="C339" s="76" t="s">
        <v>334</v>
      </c>
      <c r="E339" s="228">
        <v>373</v>
      </c>
      <c r="F339" s="76" t="s">
        <v>941</v>
      </c>
      <c r="J339" s="100" t="s">
        <v>2780</v>
      </c>
      <c r="M339" s="100"/>
      <c r="N339" s="118"/>
      <c r="O339" s="164" t="s">
        <v>971</v>
      </c>
      <c r="P339" s="168">
        <v>1</v>
      </c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</row>
    <row r="340" spans="1:34" ht="12.75" customHeight="1">
      <c r="A340" s="76">
        <v>215</v>
      </c>
      <c r="B340" s="99" t="s">
        <v>599</v>
      </c>
      <c r="C340" s="76" t="s">
        <v>334</v>
      </c>
      <c r="E340" s="228">
        <v>253</v>
      </c>
      <c r="F340" s="76" t="s">
        <v>942</v>
      </c>
      <c r="J340" s="100" t="s">
        <v>2779</v>
      </c>
      <c r="M340" s="100"/>
      <c r="N340" s="119"/>
      <c r="O340" s="164" t="s">
        <v>971</v>
      </c>
      <c r="P340" s="168">
        <v>1</v>
      </c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</row>
    <row r="341" spans="1:34" ht="12.75" customHeight="1">
      <c r="A341" s="76">
        <v>216</v>
      </c>
      <c r="B341" s="99" t="s">
        <v>600</v>
      </c>
      <c r="C341" s="76" t="s">
        <v>334</v>
      </c>
      <c r="E341" s="228">
        <v>162</v>
      </c>
      <c r="F341" s="76" t="s">
        <v>954</v>
      </c>
      <c r="J341" s="100" t="s">
        <v>2778</v>
      </c>
      <c r="M341" s="100"/>
      <c r="N341" s="118"/>
      <c r="O341" s="164" t="s">
        <v>971</v>
      </c>
      <c r="P341" s="168">
        <v>1</v>
      </c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  <c r="AE341" s="79"/>
      <c r="AF341" s="79"/>
      <c r="AG341" s="79"/>
      <c r="AH341" s="79"/>
    </row>
    <row r="342" spans="1:34" ht="12.75" customHeight="1">
      <c r="A342" s="90">
        <v>217</v>
      </c>
      <c r="B342" s="101" t="s">
        <v>601</v>
      </c>
      <c r="C342" s="90" t="s">
        <v>334</v>
      </c>
      <c r="D342" s="90"/>
      <c r="E342" s="267">
        <v>-147</v>
      </c>
      <c r="F342" s="90" t="s">
        <v>955</v>
      </c>
      <c r="G342" s="90"/>
      <c r="H342" s="90"/>
      <c r="I342" s="90"/>
      <c r="J342" s="102" t="s">
        <v>2777</v>
      </c>
      <c r="K342" s="90"/>
      <c r="L342" s="90"/>
      <c r="M342" s="102"/>
      <c r="N342" s="120"/>
      <c r="O342" s="162" t="s">
        <v>971</v>
      </c>
      <c r="P342" s="169">
        <v>1</v>
      </c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</row>
    <row r="343" spans="2:34" ht="12.75" customHeight="1">
      <c r="B343" s="99"/>
      <c r="G343" s="76" t="s">
        <v>2783</v>
      </c>
      <c r="J343" s="100" t="s">
        <v>462</v>
      </c>
      <c r="K343" s="76" t="s">
        <v>2151</v>
      </c>
      <c r="L343" s="76" t="s">
        <v>2288</v>
      </c>
      <c r="M343" s="100" t="s">
        <v>2300</v>
      </c>
      <c r="N343" s="118" t="s">
        <v>2310</v>
      </c>
      <c r="O343" s="164"/>
      <c r="P343" s="168">
        <v>0</v>
      </c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</row>
    <row r="344" spans="2:34" ht="12.75" customHeight="1">
      <c r="B344" s="99"/>
      <c r="J344" s="100" t="s">
        <v>461</v>
      </c>
      <c r="K344" s="76" t="s">
        <v>2152</v>
      </c>
      <c r="L344" s="76" t="s">
        <v>2289</v>
      </c>
      <c r="M344" s="100" t="s">
        <v>2301</v>
      </c>
      <c r="N344" s="118" t="s">
        <v>2311</v>
      </c>
      <c r="O344" s="164"/>
      <c r="P344" s="168">
        <v>0</v>
      </c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</row>
    <row r="345" spans="1:34" ht="12.75" customHeight="1">
      <c r="A345" s="76">
        <v>218</v>
      </c>
      <c r="B345" s="99" t="s">
        <v>602</v>
      </c>
      <c r="C345" s="76" t="s">
        <v>334</v>
      </c>
      <c r="D345" s="76" t="s">
        <v>233</v>
      </c>
      <c r="E345" s="228">
        <v>753</v>
      </c>
      <c r="F345" s="76" t="s">
        <v>956</v>
      </c>
      <c r="J345" s="100" t="s">
        <v>2789</v>
      </c>
      <c r="M345" s="100"/>
      <c r="N345" s="118"/>
      <c r="O345" s="164" t="s">
        <v>971</v>
      </c>
      <c r="P345" s="168">
        <v>1</v>
      </c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</row>
    <row r="346" spans="1:34" s="89" customFormat="1" ht="12.75" customHeight="1">
      <c r="A346" s="76">
        <v>219</v>
      </c>
      <c r="B346" s="99" t="s">
        <v>603</v>
      </c>
      <c r="C346" s="76" t="s">
        <v>334</v>
      </c>
      <c r="D346" s="76"/>
      <c r="E346" s="228">
        <v>503</v>
      </c>
      <c r="F346" s="76" t="s">
        <v>957</v>
      </c>
      <c r="G346" s="76"/>
      <c r="H346" s="76"/>
      <c r="I346" s="235"/>
      <c r="J346" s="100" t="s">
        <v>2788</v>
      </c>
      <c r="K346" s="76"/>
      <c r="L346" s="76"/>
      <c r="M346" s="100"/>
      <c r="N346" s="118"/>
      <c r="O346" s="164" t="s">
        <v>971</v>
      </c>
      <c r="P346" s="168">
        <v>1</v>
      </c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  <c r="AF346" s="79"/>
      <c r="AG346" s="79"/>
      <c r="AH346" s="79"/>
    </row>
    <row r="347" spans="1:34" ht="12.75" customHeight="1">
      <c r="A347" s="76">
        <v>220</v>
      </c>
      <c r="B347" s="99" t="s">
        <v>604</v>
      </c>
      <c r="C347" s="76" t="s">
        <v>334</v>
      </c>
      <c r="E347" s="228">
        <v>373</v>
      </c>
      <c r="F347" s="76" t="s">
        <v>958</v>
      </c>
      <c r="J347" s="100" t="s">
        <v>2787</v>
      </c>
      <c r="M347" s="100"/>
      <c r="N347" s="118"/>
      <c r="O347" s="164" t="s">
        <v>971</v>
      </c>
      <c r="P347" s="168">
        <v>1</v>
      </c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</row>
    <row r="348" spans="1:34" ht="12.75" customHeight="1">
      <c r="A348" s="76">
        <v>221</v>
      </c>
      <c r="B348" s="99" t="s">
        <v>605</v>
      </c>
      <c r="C348" s="76" t="s">
        <v>334</v>
      </c>
      <c r="E348" s="228">
        <v>253</v>
      </c>
      <c r="F348" s="76" t="s">
        <v>959</v>
      </c>
      <c r="J348" s="100" t="s">
        <v>2786</v>
      </c>
      <c r="M348" s="100"/>
      <c r="N348" s="119"/>
      <c r="O348" s="164" t="s">
        <v>971</v>
      </c>
      <c r="P348" s="168">
        <v>1</v>
      </c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</row>
    <row r="349" spans="1:34" ht="12.75" customHeight="1">
      <c r="A349" s="76">
        <v>222</v>
      </c>
      <c r="B349" s="99" t="s">
        <v>606</v>
      </c>
      <c r="C349" s="76" t="s">
        <v>334</v>
      </c>
      <c r="E349" s="228">
        <v>162</v>
      </c>
      <c r="F349" s="76" t="s">
        <v>960</v>
      </c>
      <c r="J349" s="100" t="s">
        <v>2785</v>
      </c>
      <c r="M349" s="100"/>
      <c r="N349" s="118"/>
      <c r="O349" s="164" t="s">
        <v>971</v>
      </c>
      <c r="P349" s="168">
        <v>1</v>
      </c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</row>
    <row r="350" spans="1:34" ht="12.75" customHeight="1">
      <c r="A350" s="90">
        <v>223</v>
      </c>
      <c r="B350" s="101" t="s">
        <v>607</v>
      </c>
      <c r="C350" s="90" t="s">
        <v>334</v>
      </c>
      <c r="D350" s="90"/>
      <c r="E350" s="267">
        <v>-147</v>
      </c>
      <c r="F350" s="90" t="s">
        <v>961</v>
      </c>
      <c r="G350" s="90"/>
      <c r="H350" s="90"/>
      <c r="I350" s="90"/>
      <c r="J350" s="102" t="s">
        <v>2784</v>
      </c>
      <c r="K350" s="90"/>
      <c r="L350" s="90"/>
      <c r="M350" s="102"/>
      <c r="N350" s="120"/>
      <c r="O350" s="162" t="s">
        <v>971</v>
      </c>
      <c r="P350" s="169">
        <v>1</v>
      </c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</row>
    <row r="351" spans="2:34" ht="12.75" customHeight="1">
      <c r="B351" s="99"/>
      <c r="G351" s="76" t="s">
        <v>2790</v>
      </c>
      <c r="J351" s="100" t="s">
        <v>464</v>
      </c>
      <c r="K351" s="76" t="s">
        <v>2151</v>
      </c>
      <c r="L351" s="76" t="s">
        <v>2290</v>
      </c>
      <c r="M351" s="100" t="s">
        <v>2302</v>
      </c>
      <c r="N351" s="118" t="s">
        <v>2312</v>
      </c>
      <c r="O351" s="164"/>
      <c r="P351" s="168">
        <v>0</v>
      </c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</row>
    <row r="352" spans="2:34" ht="12.75" customHeight="1">
      <c r="B352" s="99"/>
      <c r="J352" s="100" t="s">
        <v>463</v>
      </c>
      <c r="K352" s="76" t="s">
        <v>2152</v>
      </c>
      <c r="L352" s="76" t="s">
        <v>2291</v>
      </c>
      <c r="M352" s="100" t="s">
        <v>2303</v>
      </c>
      <c r="N352" s="118" t="s">
        <v>2313</v>
      </c>
      <c r="O352" s="164"/>
      <c r="P352" s="168">
        <v>0</v>
      </c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</row>
    <row r="353" spans="1:34" ht="12.75" customHeight="1">
      <c r="A353" s="76">
        <v>224</v>
      </c>
      <c r="B353" s="99" t="s">
        <v>608</v>
      </c>
      <c r="C353" s="76" t="s">
        <v>334</v>
      </c>
      <c r="D353" s="76" t="s">
        <v>236</v>
      </c>
      <c r="E353" s="228">
        <v>753</v>
      </c>
      <c r="F353" s="76" t="s">
        <v>962</v>
      </c>
      <c r="J353" s="100" t="s">
        <v>2799</v>
      </c>
      <c r="M353" s="100"/>
      <c r="N353" s="118"/>
      <c r="O353" s="164" t="s">
        <v>971</v>
      </c>
      <c r="P353" s="168">
        <v>1</v>
      </c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</row>
    <row r="354" spans="1:34" s="89" customFormat="1" ht="12.75" customHeight="1">
      <c r="A354" s="76">
        <v>225</v>
      </c>
      <c r="B354" s="99" t="s">
        <v>609</v>
      </c>
      <c r="C354" s="76" t="s">
        <v>334</v>
      </c>
      <c r="D354" s="76"/>
      <c r="E354" s="228">
        <v>503</v>
      </c>
      <c r="F354" s="76" t="s">
        <v>963</v>
      </c>
      <c r="G354" s="76"/>
      <c r="H354" s="76"/>
      <c r="I354" s="235"/>
      <c r="J354" s="100" t="s">
        <v>2795</v>
      </c>
      <c r="K354" s="76"/>
      <c r="L354" s="76"/>
      <c r="M354" s="100"/>
      <c r="N354" s="118"/>
      <c r="O354" s="164" t="s">
        <v>971</v>
      </c>
      <c r="P354" s="168">
        <v>1</v>
      </c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</row>
    <row r="355" spans="1:34" ht="12.75" customHeight="1">
      <c r="A355" s="76">
        <v>226</v>
      </c>
      <c r="B355" s="99" t="s">
        <v>610</v>
      </c>
      <c r="C355" s="76" t="s">
        <v>334</v>
      </c>
      <c r="E355" s="228">
        <v>373</v>
      </c>
      <c r="F355" s="76" t="s">
        <v>964</v>
      </c>
      <c r="J355" s="100" t="s">
        <v>2794</v>
      </c>
      <c r="M355" s="100"/>
      <c r="N355" s="118"/>
      <c r="O355" s="164" t="s">
        <v>971</v>
      </c>
      <c r="P355" s="168">
        <v>1</v>
      </c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</row>
    <row r="356" spans="1:34" ht="12.75" customHeight="1">
      <c r="A356" s="76">
        <v>227</v>
      </c>
      <c r="B356" s="99" t="s">
        <v>611</v>
      </c>
      <c r="C356" s="76" t="s">
        <v>334</v>
      </c>
      <c r="E356" s="228">
        <v>253</v>
      </c>
      <c r="F356" s="76" t="s">
        <v>965</v>
      </c>
      <c r="J356" s="100" t="s">
        <v>2793</v>
      </c>
      <c r="M356" s="100"/>
      <c r="N356" s="119"/>
      <c r="O356" s="164" t="s">
        <v>971</v>
      </c>
      <c r="P356" s="168">
        <v>1</v>
      </c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</row>
    <row r="357" spans="1:34" ht="12.75" customHeight="1">
      <c r="A357" s="76">
        <v>228</v>
      </c>
      <c r="B357" s="99" t="s">
        <v>612</v>
      </c>
      <c r="C357" s="76" t="s">
        <v>334</v>
      </c>
      <c r="E357" s="228">
        <v>162</v>
      </c>
      <c r="F357" s="76" t="s">
        <v>966</v>
      </c>
      <c r="J357" s="100" t="s">
        <v>2792</v>
      </c>
      <c r="M357" s="100"/>
      <c r="N357" s="118"/>
      <c r="O357" s="164" t="s">
        <v>971</v>
      </c>
      <c r="P357" s="168">
        <v>1</v>
      </c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</row>
    <row r="358" spans="1:34" ht="12.75" customHeight="1">
      <c r="A358" s="90">
        <v>229</v>
      </c>
      <c r="B358" s="207" t="s">
        <v>613</v>
      </c>
      <c r="C358" s="90" t="s">
        <v>334</v>
      </c>
      <c r="D358" s="90"/>
      <c r="E358" s="267">
        <v>-147</v>
      </c>
      <c r="F358" s="90" t="s">
        <v>967</v>
      </c>
      <c r="G358" s="90"/>
      <c r="H358" s="90"/>
      <c r="I358" s="90"/>
      <c r="J358" s="102" t="s">
        <v>2791</v>
      </c>
      <c r="K358" s="90"/>
      <c r="L358" s="90"/>
      <c r="M358" s="102"/>
      <c r="N358" s="120"/>
      <c r="O358" s="162" t="s">
        <v>971</v>
      </c>
      <c r="P358" s="169">
        <v>1</v>
      </c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</row>
    <row r="359" spans="2:34" ht="12.75" customHeight="1">
      <c r="B359" s="99"/>
      <c r="N359"/>
      <c r="O359"/>
      <c r="P35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</row>
    <row r="360" spans="1:34" s="89" customFormat="1" ht="12.75" customHeight="1">
      <c r="A360" s="76"/>
      <c r="B360" s="76"/>
      <c r="C360" s="76"/>
      <c r="D360" s="76"/>
      <c r="E360" s="226"/>
      <c r="F360" s="76"/>
      <c r="G360" s="76"/>
      <c r="H360" s="76"/>
      <c r="I360" s="235"/>
      <c r="J360" s="76"/>
      <c r="K360" s="76"/>
      <c r="L360" s="76"/>
      <c r="M360" s="76"/>
      <c r="N360"/>
      <c r="O360"/>
      <c r="P360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</row>
    <row r="361" spans="5:34" ht="12.75" customHeight="1">
      <c r="E361" s="228"/>
      <c r="N361"/>
      <c r="O361"/>
      <c r="P361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</row>
    <row r="362" spans="5:34" ht="12.75" customHeight="1">
      <c r="E362" s="228"/>
      <c r="O362"/>
      <c r="P362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</row>
    <row r="363" spans="5:34" ht="12.75" customHeight="1">
      <c r="E363" s="228"/>
      <c r="O363"/>
      <c r="P363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</row>
    <row r="364" spans="5:34" ht="12.75" customHeight="1">
      <c r="E364" s="228"/>
      <c r="O364"/>
      <c r="P364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</row>
    <row r="365" spans="5:34" ht="12.75" customHeight="1">
      <c r="E365" s="228"/>
      <c r="O365"/>
      <c r="P365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</row>
    <row r="366" spans="5:34" ht="12.75" customHeight="1">
      <c r="E366" s="228"/>
      <c r="O366"/>
      <c r="P366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</row>
    <row r="367" spans="17:34" ht="12.75" customHeight="1"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</row>
    <row r="368" spans="17:34" ht="12.75" customHeight="1"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</row>
    <row r="369" spans="17:34" ht="12.75" customHeight="1"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</row>
    <row r="370" spans="17:34" ht="12.75" customHeight="1"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</row>
    <row r="371" spans="17:34" ht="12.75" customHeight="1"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</row>
    <row r="372" spans="17:34" ht="12.75" customHeight="1"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</row>
    <row r="373" spans="17:34" ht="12.75" customHeight="1"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</row>
    <row r="374" spans="17:34" ht="12.75" customHeight="1"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</row>
    <row r="375" spans="17:34" ht="12.75" customHeight="1"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</row>
    <row r="376" spans="17:34" ht="12.75" customHeight="1"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</row>
    <row r="377" spans="17:34" ht="12.75" customHeight="1"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</row>
    <row r="378" spans="17:34" ht="12.75" customHeight="1"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</row>
    <row r="379" spans="17:34" ht="12.75" customHeight="1"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</row>
    <row r="380" spans="17:34" ht="12.75" customHeight="1"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</row>
    <row r="381" spans="17:34" ht="12.75" customHeight="1"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</row>
    <row r="382" spans="17:34" ht="12.75" customHeight="1"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</row>
    <row r="383" spans="17:34" ht="12.75" customHeight="1"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</row>
    <row r="384" spans="17:34" ht="12.75" customHeight="1"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</row>
    <row r="385" spans="17:34" ht="12.75" customHeight="1"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</row>
    <row r="386" spans="17:34" ht="12.75" customHeight="1"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</row>
    <row r="387" spans="17:34" ht="12.75" customHeight="1"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</row>
    <row r="388" spans="17:34" ht="12.75" customHeight="1"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</row>
    <row r="389" spans="17:34" ht="12.75" customHeight="1"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</row>
    <row r="390" spans="17:34" ht="12.75" customHeight="1"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</row>
    <row r="391" spans="17:34" ht="12.75" customHeight="1"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</row>
    <row r="392" spans="17:34" ht="12.75" customHeight="1"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</row>
    <row r="393" spans="17:34" ht="12.75" customHeight="1"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</row>
    <row r="394" spans="17:34" ht="12.75" customHeight="1"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</row>
    <row r="395" spans="17:34" ht="12.75" customHeight="1"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</row>
    <row r="396" spans="17:34" ht="12.75" customHeight="1"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</row>
    <row r="397" spans="17:34" ht="12.75" customHeight="1"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</row>
    <row r="398" spans="17:34" ht="12.75" customHeight="1"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</row>
    <row r="399" spans="17:34" ht="12.75" customHeight="1"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</row>
    <row r="400" spans="17:34" ht="12.75" customHeight="1"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79"/>
    </row>
    <row r="401" spans="17:34" ht="12.75" customHeight="1"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79"/>
    </row>
    <row r="402" spans="17:34" ht="12.75" customHeight="1"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</row>
    <row r="403" spans="17:34" ht="12.75" customHeight="1"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</row>
    <row r="404" spans="17:34" ht="12.75" customHeight="1"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</row>
    <row r="405" spans="17:34" ht="12.75" customHeight="1"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</row>
    <row r="406" spans="17:34" ht="12.75" customHeight="1"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</row>
    <row r="407" spans="17:34" ht="12.75" customHeight="1"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</row>
    <row r="408" spans="17:34" ht="12.75" customHeight="1"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</row>
    <row r="409" spans="17:34" ht="12.75" customHeight="1"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79"/>
    </row>
    <row r="410" spans="17:34" ht="12.75" customHeight="1"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79"/>
    </row>
    <row r="411" spans="17:34" ht="12.75" customHeight="1"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</row>
    <row r="412" spans="17:34" ht="12.75" customHeight="1"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</row>
    <row r="413" spans="17:34" ht="12.75" customHeight="1"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</row>
    <row r="414" spans="17:34" ht="12.75" customHeight="1"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</row>
    <row r="415" spans="17:34" ht="12.75" customHeight="1"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</row>
    <row r="416" spans="17:34" ht="12.75" customHeight="1"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</row>
    <row r="417" spans="17:34" ht="12.75"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</row>
    <row r="418" spans="17:34" ht="12.75"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79"/>
    </row>
    <row r="419" spans="17:34" ht="12.75"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79"/>
    </row>
    <row r="420" spans="17:34" ht="12.75"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</row>
    <row r="421" spans="17:34" ht="12.75"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79"/>
    </row>
    <row r="422" spans="17:34" ht="12.75"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</row>
    <row r="423" spans="17:34" ht="12.75"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</row>
    <row r="424" spans="17:34" ht="12.75"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</row>
    <row r="425" spans="17:34" ht="12.75"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</row>
    <row r="426" spans="17:34" ht="12.75"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</row>
    <row r="427" spans="17:34" ht="12.75"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</row>
    <row r="428" spans="17:34" ht="12.75"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</row>
    <row r="429" spans="17:34" ht="12.75"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  <c r="AD429" s="79"/>
      <c r="AE429" s="79"/>
      <c r="AF429" s="79"/>
      <c r="AG429" s="79"/>
      <c r="AH429" s="79"/>
    </row>
    <row r="430" spans="17:34" ht="12.75"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</row>
    <row r="431" spans="17:34" ht="12.75"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79"/>
      <c r="AC431" s="79"/>
      <c r="AD431" s="79"/>
      <c r="AE431" s="79"/>
      <c r="AF431" s="79"/>
      <c r="AG431" s="79"/>
      <c r="AH431" s="79"/>
    </row>
    <row r="432" spans="17:34" ht="12.75"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  <c r="AB432" s="79"/>
      <c r="AC432" s="79"/>
      <c r="AD432" s="79"/>
      <c r="AE432" s="79"/>
      <c r="AF432" s="79"/>
      <c r="AG432" s="79"/>
      <c r="AH432" s="79"/>
    </row>
    <row r="433" spans="17:34" ht="12.75"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79"/>
      <c r="AB433" s="79"/>
      <c r="AC433" s="79"/>
      <c r="AD433" s="79"/>
      <c r="AE433" s="79"/>
      <c r="AF433" s="79"/>
      <c r="AG433" s="79"/>
      <c r="AH433" s="79"/>
    </row>
    <row r="434" spans="17:34" ht="12.75"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  <c r="AB434" s="79"/>
      <c r="AC434" s="79"/>
      <c r="AD434" s="79"/>
      <c r="AE434" s="79"/>
      <c r="AF434" s="79"/>
      <c r="AG434" s="79"/>
      <c r="AH434" s="79"/>
    </row>
    <row r="435" spans="17:34" ht="12.75"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</row>
    <row r="436" spans="17:34" ht="12.75"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79"/>
      <c r="AB436" s="79"/>
      <c r="AC436" s="79"/>
      <c r="AD436" s="79"/>
      <c r="AE436" s="79"/>
      <c r="AF436" s="79"/>
      <c r="AG436" s="79"/>
      <c r="AH436" s="79"/>
    </row>
    <row r="437" spans="17:34" ht="12.75"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79"/>
      <c r="AB437" s="79"/>
      <c r="AC437" s="79"/>
      <c r="AD437" s="79"/>
      <c r="AE437" s="79"/>
      <c r="AF437" s="79"/>
      <c r="AG437" s="79"/>
      <c r="AH437" s="79"/>
    </row>
    <row r="438" spans="17:34" ht="12.75"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79"/>
      <c r="AB438" s="79"/>
      <c r="AC438" s="79"/>
      <c r="AD438" s="79"/>
      <c r="AE438" s="79"/>
      <c r="AF438" s="79"/>
      <c r="AG438" s="79"/>
      <c r="AH438" s="79"/>
    </row>
    <row r="439" spans="17:34" ht="12.75"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79"/>
      <c r="AB439" s="79"/>
      <c r="AC439" s="79"/>
      <c r="AD439" s="79"/>
      <c r="AE439" s="79"/>
      <c r="AF439" s="79"/>
      <c r="AG439" s="79"/>
      <c r="AH439" s="79"/>
    </row>
    <row r="440" spans="17:34" ht="12.75"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79"/>
      <c r="AB440" s="79"/>
      <c r="AC440" s="79"/>
      <c r="AD440" s="79"/>
      <c r="AE440" s="79"/>
      <c r="AF440" s="79"/>
      <c r="AG440" s="79"/>
      <c r="AH440" s="79"/>
    </row>
    <row r="441" spans="17:34" ht="12.75"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</row>
    <row r="442" spans="17:34" ht="12.75"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  <c r="AB442" s="79"/>
      <c r="AC442" s="79"/>
      <c r="AD442" s="79"/>
      <c r="AE442" s="79"/>
      <c r="AF442" s="79"/>
      <c r="AG442" s="79"/>
      <c r="AH442" s="79"/>
    </row>
    <row r="443" spans="17:34" ht="12.75"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</row>
    <row r="444" spans="17:34" ht="12.75"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  <c r="AB444" s="79"/>
      <c r="AC444" s="79"/>
      <c r="AD444" s="79"/>
      <c r="AE444" s="79"/>
      <c r="AF444" s="79"/>
      <c r="AG444" s="79"/>
      <c r="AH444" s="79"/>
    </row>
    <row r="445" spans="17:34" ht="12.75"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79"/>
      <c r="AD445" s="79"/>
      <c r="AE445" s="79"/>
      <c r="AF445" s="79"/>
      <c r="AG445" s="79"/>
      <c r="AH445" s="79"/>
    </row>
    <row r="446" spans="17:34" ht="12.75"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  <c r="AB446" s="79"/>
      <c r="AC446" s="79"/>
      <c r="AD446" s="79"/>
      <c r="AE446" s="79"/>
      <c r="AF446" s="79"/>
      <c r="AG446" s="79"/>
      <c r="AH446" s="79"/>
    </row>
    <row r="447" spans="17:34" ht="12.75"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</row>
    <row r="448" spans="17:34" ht="12.75"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  <c r="AB448" s="79"/>
      <c r="AC448" s="79"/>
      <c r="AD448" s="79"/>
      <c r="AE448" s="79"/>
      <c r="AF448" s="79"/>
      <c r="AG448" s="79"/>
      <c r="AH448" s="79"/>
    </row>
    <row r="449" spans="17:34" ht="12.75"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  <c r="AC449" s="79"/>
      <c r="AD449" s="79"/>
      <c r="AE449" s="79"/>
      <c r="AF449" s="79"/>
      <c r="AG449" s="79"/>
      <c r="AH449" s="79"/>
    </row>
    <row r="450" spans="17:34" ht="12.75">
      <c r="Q450" s="79"/>
      <c r="R450" s="79"/>
      <c r="S450" s="79"/>
      <c r="T450" s="79"/>
      <c r="U450" s="79"/>
      <c r="V450" s="79"/>
      <c r="W450" s="79"/>
      <c r="X450" s="79"/>
      <c r="Y450" s="79"/>
      <c r="Z450" s="79"/>
      <c r="AA450" s="79"/>
      <c r="AB450" s="79"/>
      <c r="AC450" s="79"/>
      <c r="AD450" s="79"/>
      <c r="AE450" s="79"/>
      <c r="AF450" s="79"/>
      <c r="AG450" s="79"/>
      <c r="AH450" s="79"/>
    </row>
    <row r="451" spans="17:34" ht="12.75"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</row>
    <row r="452" spans="17:34" ht="12.75"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  <c r="AB452" s="79"/>
      <c r="AC452" s="79"/>
      <c r="AD452" s="79"/>
      <c r="AE452" s="79"/>
      <c r="AF452" s="79"/>
      <c r="AG452" s="79"/>
      <c r="AH452" s="79"/>
    </row>
    <row r="453" spans="17:34" ht="12.75"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  <c r="AB453" s="79"/>
      <c r="AC453" s="79"/>
      <c r="AD453" s="79"/>
      <c r="AE453" s="79"/>
      <c r="AF453" s="79"/>
      <c r="AG453" s="79"/>
      <c r="AH453" s="79"/>
    </row>
    <row r="454" spans="17:34" ht="12.75"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</row>
    <row r="455" spans="17:34" ht="12.75"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/>
      <c r="AG455" s="79"/>
      <c r="AH455" s="79"/>
    </row>
    <row r="456" spans="17:34" ht="12.75"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/>
    </row>
    <row r="457" spans="17:34" ht="12.75"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</row>
    <row r="458" spans="17:34" ht="12.75"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/>
      <c r="AG458" s="79"/>
      <c r="AH458" s="79"/>
    </row>
    <row r="459" spans="17:34" ht="12.75"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</row>
    <row r="460" spans="17:34" ht="12.75"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</row>
    <row r="461" spans="17:34" ht="12.75"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</row>
    <row r="462" spans="17:34" ht="12.75"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  <c r="AB462" s="79"/>
      <c r="AC462" s="79"/>
      <c r="AD462" s="79"/>
      <c r="AE462" s="79"/>
      <c r="AF462" s="79"/>
      <c r="AG462" s="79"/>
      <c r="AH462" s="79"/>
    </row>
    <row r="463" spans="17:34" ht="12.75"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/>
      <c r="AC463" s="79"/>
      <c r="AD463" s="79"/>
      <c r="AE463" s="79"/>
      <c r="AF463" s="79"/>
      <c r="AG463" s="79"/>
      <c r="AH463" s="79"/>
    </row>
    <row r="464" spans="17:34" ht="12.75"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/>
      <c r="AC464" s="79"/>
      <c r="AD464" s="79"/>
      <c r="AE464" s="79"/>
      <c r="AF464" s="79"/>
      <c r="AG464" s="79"/>
      <c r="AH464" s="79"/>
    </row>
    <row r="465" spans="17:34" ht="12.75"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/>
      <c r="AF465" s="79"/>
      <c r="AG465" s="79"/>
      <c r="AH465" s="79"/>
    </row>
    <row r="466" spans="17:34" ht="12.75"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/>
      <c r="AB466" s="79"/>
      <c r="AC466" s="79"/>
      <c r="AD466" s="79"/>
      <c r="AE466" s="79"/>
      <c r="AF466" s="79"/>
      <c r="AG466" s="79"/>
      <c r="AH466" s="79"/>
    </row>
    <row r="467" spans="17:34" ht="12.75"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</row>
    <row r="468" spans="17:34" ht="12.75"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</row>
    <row r="469" spans="17:34" ht="12.75"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</row>
    <row r="470" spans="17:34" ht="12.75"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</row>
    <row r="471" spans="17:34" ht="12.75"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</row>
    <row r="472" spans="17:34" ht="12.75"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</row>
    <row r="473" spans="17:34" ht="12.75"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</row>
    <row r="474" spans="17:34" ht="12.75"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</row>
    <row r="475" spans="17:34" ht="12.75"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</row>
    <row r="476" spans="17:34" ht="12.75">
      <c r="Q476" s="79"/>
      <c r="R476" s="79"/>
      <c r="S476" s="79"/>
      <c r="T476" s="79"/>
      <c r="U476" s="79"/>
      <c r="V476" s="79"/>
      <c r="W476" s="79"/>
      <c r="X476" s="79"/>
      <c r="Y476" s="79"/>
      <c r="Z476" s="79"/>
      <c r="AA476" s="79"/>
      <c r="AB476" s="79"/>
      <c r="AC476" s="79"/>
      <c r="AD476" s="79"/>
      <c r="AE476" s="79"/>
      <c r="AF476" s="79"/>
      <c r="AG476" s="79"/>
      <c r="AH476" s="79"/>
    </row>
    <row r="477" spans="17:34" ht="12.75">
      <c r="Q477" s="79"/>
      <c r="R477" s="79"/>
      <c r="S477" s="79"/>
      <c r="T477" s="79"/>
      <c r="U477" s="79"/>
      <c r="V477" s="79"/>
      <c r="W477" s="79"/>
      <c r="X477" s="79"/>
      <c r="Y477" s="79"/>
      <c r="Z477" s="79"/>
      <c r="AA477" s="79"/>
      <c r="AB477" s="79"/>
      <c r="AC477" s="79"/>
      <c r="AD477" s="79"/>
      <c r="AE477" s="79"/>
      <c r="AF477" s="79"/>
      <c r="AG477" s="79"/>
      <c r="AH477" s="79"/>
    </row>
    <row r="478" spans="17:34" ht="12.75">
      <c r="Q478" s="79"/>
      <c r="R478" s="79"/>
      <c r="S478" s="79"/>
      <c r="T478" s="79"/>
      <c r="U478" s="79"/>
      <c r="V478" s="79"/>
      <c r="W478" s="79"/>
      <c r="X478" s="79"/>
      <c r="Y478" s="79"/>
      <c r="Z478" s="79"/>
      <c r="AA478" s="79"/>
      <c r="AB478" s="79"/>
      <c r="AC478" s="79"/>
      <c r="AD478" s="79"/>
      <c r="AE478" s="79"/>
      <c r="AF478" s="79"/>
      <c r="AG478" s="79"/>
      <c r="AH478" s="79"/>
    </row>
    <row r="479" spans="17:34" ht="12.75">
      <c r="Q479" s="79"/>
      <c r="R479" s="79"/>
      <c r="S479" s="79"/>
      <c r="T479" s="79"/>
      <c r="U479" s="79"/>
      <c r="V479" s="79"/>
      <c r="W479" s="79"/>
      <c r="X479" s="79"/>
      <c r="Y479" s="79"/>
      <c r="Z479" s="79"/>
      <c r="AA479" s="79"/>
      <c r="AB479" s="79"/>
      <c r="AC479" s="79"/>
      <c r="AD479" s="79"/>
      <c r="AE479" s="79"/>
      <c r="AF479" s="79"/>
      <c r="AG479" s="79"/>
      <c r="AH479" s="79"/>
    </row>
    <row r="480" spans="17:34" ht="12.75"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/>
      <c r="AC480" s="79"/>
      <c r="AD480" s="79"/>
      <c r="AE480" s="79"/>
      <c r="AF480" s="79"/>
      <c r="AG480" s="79"/>
      <c r="AH480" s="79"/>
    </row>
    <row r="481" spans="17:34" ht="12.75"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  <c r="AB481" s="79"/>
      <c r="AC481" s="79"/>
      <c r="AD481" s="79"/>
      <c r="AE481" s="79"/>
      <c r="AF481" s="79"/>
      <c r="AG481" s="79"/>
      <c r="AH481" s="79"/>
    </row>
    <row r="482" spans="17:34" ht="12.75"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</row>
    <row r="483" spans="17:34" ht="12.75"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  <c r="AB483" s="79"/>
      <c r="AC483" s="79"/>
      <c r="AD483" s="79"/>
      <c r="AE483" s="79"/>
      <c r="AF483" s="79"/>
      <c r="AG483" s="79"/>
      <c r="AH483" s="79"/>
    </row>
    <row r="484" spans="17:34" ht="12.75"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79"/>
      <c r="AH484" s="79"/>
    </row>
    <row r="485" spans="17:34" ht="12.75"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</row>
    <row r="486" spans="17:34" ht="12.75"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  <c r="AG486" s="79"/>
      <c r="AH486" s="79"/>
    </row>
    <row r="487" spans="17:34" ht="12.75"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/>
      <c r="AE487" s="79"/>
      <c r="AF487" s="79"/>
      <c r="AG487" s="79"/>
      <c r="AH487" s="79"/>
    </row>
    <row r="488" spans="17:34" ht="12.75"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  <c r="AC488" s="79"/>
      <c r="AD488" s="79"/>
      <c r="AE488" s="79"/>
      <c r="AF488" s="79"/>
      <c r="AG488" s="79"/>
      <c r="AH488" s="79"/>
    </row>
    <row r="489" spans="17:34" ht="12.75"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  <c r="AD489" s="79"/>
      <c r="AE489" s="79"/>
      <c r="AF489" s="79"/>
      <c r="AG489" s="79"/>
      <c r="AH489" s="79"/>
    </row>
    <row r="490" spans="17:34" ht="12.75"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</row>
    <row r="491" spans="17:34" ht="12.75"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  <c r="AC491" s="79"/>
      <c r="AD491" s="79"/>
      <c r="AE491" s="79"/>
      <c r="AF491" s="79"/>
      <c r="AG491" s="79"/>
      <c r="AH491" s="79"/>
    </row>
    <row r="492" spans="17:34" ht="12.75"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/>
      <c r="AD492" s="79"/>
      <c r="AE492" s="79"/>
      <c r="AF492" s="79"/>
      <c r="AG492" s="79"/>
      <c r="AH492" s="79"/>
    </row>
    <row r="493" spans="17:34" ht="12.75"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/>
      <c r="AC493" s="79"/>
      <c r="AD493" s="79"/>
      <c r="AE493" s="79"/>
      <c r="AF493" s="79"/>
      <c r="AG493" s="79"/>
      <c r="AH493" s="79"/>
    </row>
    <row r="494" spans="17:34" ht="12.75"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</row>
    <row r="495" spans="17:34" ht="12.75"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</row>
    <row r="496" spans="17:34" ht="12.75"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79"/>
      <c r="AE496" s="79"/>
      <c r="AF496" s="79"/>
      <c r="AG496" s="79"/>
      <c r="AH496" s="79"/>
    </row>
    <row r="497" spans="17:34" ht="12.75"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  <c r="AD497" s="79"/>
      <c r="AE497" s="79"/>
      <c r="AF497" s="79"/>
      <c r="AG497" s="79"/>
      <c r="AH497" s="79"/>
    </row>
    <row r="498" spans="17:34" ht="12.75"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/>
    </row>
    <row r="499" spans="17:34" ht="12.75"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  <c r="AC499" s="79"/>
      <c r="AD499" s="79"/>
      <c r="AE499" s="79"/>
      <c r="AF499" s="79"/>
      <c r="AG499" s="79"/>
      <c r="AH499" s="79"/>
    </row>
    <row r="500" spans="17:34" ht="12.75"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  <c r="AC500" s="79"/>
      <c r="AD500" s="79"/>
      <c r="AE500" s="79"/>
      <c r="AF500" s="79"/>
      <c r="AG500" s="79"/>
      <c r="AH500" s="79"/>
    </row>
    <row r="501" spans="17:34" ht="12.75"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  <c r="AC501" s="79"/>
      <c r="AD501" s="79"/>
      <c r="AE501" s="79"/>
      <c r="AF501" s="79"/>
      <c r="AG501" s="79"/>
      <c r="AH501" s="79"/>
    </row>
    <row r="502" spans="17:34" ht="12.75"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</row>
    <row r="503" spans="17:34" ht="12.75"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  <c r="AB503" s="79"/>
      <c r="AC503" s="79"/>
      <c r="AD503" s="79"/>
      <c r="AE503" s="79"/>
      <c r="AF503" s="79"/>
      <c r="AG503" s="79"/>
      <c r="AH503" s="79"/>
    </row>
    <row r="504" spans="17:34" ht="12.75">
      <c r="Q504" s="79"/>
      <c r="R504" s="79"/>
      <c r="S504" s="79"/>
      <c r="T504" s="79"/>
      <c r="U504" s="79"/>
      <c r="V504" s="79"/>
      <c r="W504" s="79"/>
      <c r="X504" s="79"/>
      <c r="Y504" s="79"/>
      <c r="Z504" s="79"/>
      <c r="AA504" s="79"/>
      <c r="AB504" s="79"/>
      <c r="AC504" s="79"/>
      <c r="AD504" s="79"/>
      <c r="AE504" s="79"/>
      <c r="AF504" s="79"/>
      <c r="AG504" s="79"/>
      <c r="AH504" s="79"/>
    </row>
    <row r="505" spans="17:34" ht="12.75">
      <c r="Q505" s="79"/>
      <c r="R505" s="79"/>
      <c r="S505" s="79"/>
      <c r="T505" s="79"/>
      <c r="U505" s="79"/>
      <c r="V505" s="79"/>
      <c r="W505" s="79"/>
      <c r="X505" s="79"/>
      <c r="Y505" s="79"/>
      <c r="Z505" s="79"/>
      <c r="AA505" s="79"/>
      <c r="AB505" s="79"/>
      <c r="AC505" s="79"/>
      <c r="AD505" s="79"/>
      <c r="AE505" s="79"/>
      <c r="AF505" s="79"/>
      <c r="AG505" s="79"/>
      <c r="AH505" s="79"/>
    </row>
    <row r="506" spans="17:34" ht="12.75"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/>
      <c r="AG506" s="79"/>
      <c r="AH506" s="79"/>
    </row>
    <row r="507" spans="17:34" ht="12.75"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  <c r="AC507" s="79"/>
      <c r="AD507" s="79"/>
      <c r="AE507" s="79"/>
      <c r="AF507" s="79"/>
      <c r="AG507" s="79"/>
      <c r="AH507" s="79"/>
    </row>
    <row r="508" spans="17:34" ht="12.75"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</row>
    <row r="509" spans="17:34" ht="12.75"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</row>
    <row r="510" spans="17:34" ht="12.75"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</row>
    <row r="511" spans="17:34" ht="12.75"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/>
      <c r="AG511" s="79"/>
      <c r="AH511" s="79"/>
    </row>
    <row r="512" spans="17:34" ht="12.75"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</row>
    <row r="513" spans="17:34" ht="12.75">
      <c r="Q513" s="79"/>
      <c r="R513" s="79"/>
      <c r="S513" s="79"/>
      <c r="T513" s="79"/>
      <c r="U513" s="79"/>
      <c r="V513" s="79"/>
      <c r="W513" s="79"/>
      <c r="X513" s="79"/>
      <c r="Y513" s="79"/>
      <c r="Z513" s="79"/>
      <c r="AA513" s="79"/>
      <c r="AB513" s="79"/>
      <c r="AC513" s="79"/>
      <c r="AD513" s="79"/>
      <c r="AE513" s="79"/>
      <c r="AF513" s="79"/>
      <c r="AG513" s="79"/>
      <c r="AH513" s="79"/>
    </row>
    <row r="514" spans="17:34" ht="12.75"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</row>
    <row r="515" spans="17:34" ht="12.75"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</row>
    <row r="516" spans="17:34" ht="12.75"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</row>
    <row r="517" spans="17:34" ht="12.75"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</row>
    <row r="518" spans="17:34" ht="12.75"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</row>
    <row r="519" spans="17:34" ht="12.75"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</row>
    <row r="520" spans="17:34" ht="12.75"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</row>
    <row r="521" spans="17:34" ht="12.75"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</row>
    <row r="522" spans="17:34" ht="12.75"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</row>
    <row r="523" spans="17:34" ht="12.75"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</row>
    <row r="524" spans="17:34" ht="12.75"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</row>
    <row r="525" spans="17:34" ht="12.75"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</row>
    <row r="526" spans="17:34" ht="12.75"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</row>
    <row r="527" spans="17:34" ht="12.75"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</row>
    <row r="528" spans="17:34" ht="12.75"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</row>
    <row r="529" spans="17:34" ht="12.75"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79"/>
      <c r="AB529" s="79"/>
      <c r="AC529" s="79"/>
      <c r="AD529" s="79"/>
      <c r="AE529" s="79"/>
      <c r="AF529" s="79"/>
      <c r="AG529" s="79"/>
      <c r="AH529" s="79"/>
    </row>
    <row r="530" spans="17:34" ht="12.75">
      <c r="Q530" s="79"/>
      <c r="R530" s="79"/>
      <c r="S530" s="79"/>
      <c r="T530" s="79"/>
      <c r="U530" s="79"/>
      <c r="V530" s="79"/>
      <c r="W530" s="79"/>
      <c r="X530" s="79"/>
      <c r="Y530" s="79"/>
      <c r="Z530" s="79"/>
      <c r="AA530" s="79"/>
      <c r="AB530" s="79"/>
      <c r="AC530" s="79"/>
      <c r="AD530" s="79"/>
      <c r="AE530" s="79"/>
      <c r="AF530" s="79"/>
      <c r="AG530" s="79"/>
      <c r="AH530" s="79"/>
    </row>
    <row r="531" spans="17:34" ht="12.75">
      <c r="Q531" s="79"/>
      <c r="R531" s="79"/>
      <c r="S531" s="79"/>
      <c r="T531" s="79"/>
      <c r="U531" s="79"/>
      <c r="V531" s="79"/>
      <c r="W531" s="79"/>
      <c r="X531" s="79"/>
      <c r="Y531" s="79"/>
      <c r="Z531" s="79"/>
      <c r="AA531" s="79"/>
      <c r="AB531" s="79"/>
      <c r="AC531" s="79"/>
      <c r="AD531" s="79"/>
      <c r="AE531" s="79"/>
      <c r="AF531" s="79"/>
      <c r="AG531" s="79"/>
      <c r="AH531" s="79"/>
    </row>
    <row r="532" spans="17:34" ht="12.75">
      <c r="Q532" s="79"/>
      <c r="R532" s="79"/>
      <c r="S532" s="79"/>
      <c r="T532" s="79"/>
      <c r="U532" s="79"/>
      <c r="V532" s="79"/>
      <c r="W532" s="79"/>
      <c r="X532" s="79"/>
      <c r="Y532" s="79"/>
      <c r="Z532" s="79"/>
      <c r="AA532" s="79"/>
      <c r="AB532" s="79"/>
      <c r="AC532" s="79"/>
      <c r="AD532" s="79"/>
      <c r="AE532" s="79"/>
      <c r="AF532" s="79"/>
      <c r="AG532" s="79"/>
      <c r="AH532" s="79"/>
    </row>
    <row r="533" spans="17:34" ht="12.75"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/>
      <c r="AC533" s="79"/>
      <c r="AD533" s="79"/>
      <c r="AE533" s="79"/>
      <c r="AF533" s="79"/>
      <c r="AG533" s="79"/>
      <c r="AH533" s="79"/>
    </row>
    <row r="534" spans="17:34" ht="12.75"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</row>
    <row r="535" spans="17:34" ht="12.75"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</row>
    <row r="536" spans="17:34" ht="12.75"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</row>
    <row r="537" spans="17:34" ht="12.75"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</row>
    <row r="538" spans="17:34" ht="12.75"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/>
      <c r="AB538" s="79"/>
      <c r="AC538" s="79"/>
      <c r="AD538" s="79"/>
      <c r="AE538" s="79"/>
      <c r="AF538" s="79"/>
      <c r="AG538" s="79"/>
      <c r="AH538" s="79"/>
    </row>
    <row r="539" spans="17:34" ht="12.75"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79"/>
      <c r="AB539" s="79"/>
      <c r="AC539" s="79"/>
      <c r="AD539" s="79"/>
      <c r="AE539" s="79"/>
      <c r="AF539" s="79"/>
      <c r="AG539" s="79"/>
      <c r="AH539" s="79"/>
    </row>
    <row r="540" spans="17:34" ht="12.75"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  <c r="AB540" s="79"/>
      <c r="AC540" s="79"/>
      <c r="AD540" s="79"/>
      <c r="AE540" s="79"/>
      <c r="AF540" s="79"/>
      <c r="AG540" s="79"/>
      <c r="AH540" s="79"/>
    </row>
    <row r="541" spans="17:34" ht="12.75"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</row>
    <row r="542" spans="17:34" ht="12.75"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  <c r="AG542" s="79"/>
      <c r="AH542" s="79"/>
    </row>
    <row r="543" spans="17:34" ht="12.75"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</row>
    <row r="544" spans="17:34" ht="12.75"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79"/>
      <c r="AB544" s="79"/>
      <c r="AC544" s="79"/>
      <c r="AD544" s="79"/>
      <c r="AE544" s="79"/>
      <c r="AF544" s="79"/>
      <c r="AG544" s="79"/>
      <c r="AH544" s="79"/>
    </row>
    <row r="545" spans="17:34" ht="12.75"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</row>
    <row r="546" spans="17:34" ht="12.75"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</row>
    <row r="547" spans="17:34" ht="12.75"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</row>
    <row r="548" spans="17:34" ht="12.75"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79"/>
      <c r="AH548" s="79"/>
    </row>
    <row r="549" spans="17:34" ht="12.75"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  <c r="AB549" s="79"/>
      <c r="AC549" s="79"/>
      <c r="AD549" s="79"/>
      <c r="AE549" s="79"/>
      <c r="AF549" s="79"/>
      <c r="AG549" s="79"/>
      <c r="AH549" s="79"/>
    </row>
    <row r="550" spans="17:34" ht="12.75"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79"/>
      <c r="AB550" s="79"/>
      <c r="AC550" s="79"/>
      <c r="AD550" s="79"/>
      <c r="AE550" s="79"/>
      <c r="AF550" s="79"/>
      <c r="AG550" s="79"/>
      <c r="AH550" s="79"/>
    </row>
    <row r="551" spans="17:34" ht="12.75"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</row>
    <row r="552" spans="17:34" ht="12.75"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  <c r="AB552" s="79"/>
      <c r="AC552" s="79"/>
      <c r="AD552" s="79"/>
      <c r="AE552" s="79"/>
      <c r="AF552" s="79"/>
      <c r="AG552" s="79"/>
      <c r="AH552" s="79"/>
    </row>
    <row r="553" spans="17:34" ht="12.75"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79"/>
      <c r="AB553" s="79"/>
      <c r="AC553" s="79"/>
      <c r="AD553" s="79"/>
      <c r="AE553" s="79"/>
      <c r="AF553" s="79"/>
      <c r="AG553" s="79"/>
      <c r="AH553" s="79"/>
    </row>
    <row r="554" spans="17:34" ht="12.75"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  <c r="AB554" s="79"/>
      <c r="AC554" s="79"/>
      <c r="AD554" s="79"/>
      <c r="AE554" s="79"/>
      <c r="AF554" s="79"/>
      <c r="AG554" s="79"/>
      <c r="AH554" s="79"/>
    </row>
    <row r="555" spans="17:34" ht="12.75"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  <c r="AC555" s="79"/>
      <c r="AD555" s="79"/>
      <c r="AE555" s="79"/>
      <c r="AF555" s="79"/>
      <c r="AG555" s="79"/>
      <c r="AH555" s="79"/>
    </row>
    <row r="556" spans="17:34" ht="12.75"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</row>
    <row r="557" spans="17:34" ht="12.75"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  <c r="AB557" s="79"/>
      <c r="AC557" s="79"/>
      <c r="AD557" s="79"/>
      <c r="AE557" s="79"/>
      <c r="AF557" s="79"/>
      <c r="AG557" s="79"/>
      <c r="AH557" s="79"/>
    </row>
    <row r="558" spans="17:34" ht="12.75"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79"/>
      <c r="AB558" s="79"/>
      <c r="AC558" s="79"/>
      <c r="AD558" s="79"/>
      <c r="AE558" s="79"/>
      <c r="AF558" s="79"/>
      <c r="AG558" s="79"/>
      <c r="AH558" s="79"/>
    </row>
    <row r="559" spans="17:34" ht="12.75"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  <c r="AB559" s="79"/>
      <c r="AC559" s="79"/>
      <c r="AD559" s="79"/>
      <c r="AE559" s="79"/>
      <c r="AF559" s="79"/>
      <c r="AG559" s="79"/>
      <c r="AH559" s="79"/>
    </row>
    <row r="560" spans="17:34" ht="12.75"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79"/>
      <c r="AD560" s="79"/>
      <c r="AE560" s="79"/>
      <c r="AF560" s="79"/>
      <c r="AG560" s="79"/>
      <c r="AH560" s="79"/>
    </row>
    <row r="561" spans="17:34" ht="12.75"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/>
      <c r="AB561" s="79"/>
      <c r="AC561" s="79"/>
      <c r="AD561" s="79"/>
      <c r="AE561" s="79"/>
      <c r="AF561" s="79"/>
      <c r="AG561" s="79"/>
      <c r="AH561" s="79"/>
    </row>
    <row r="562" spans="17:34" ht="12.75"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  <c r="AG562" s="79"/>
      <c r="AH562" s="79"/>
    </row>
    <row r="563" spans="17:34" ht="12.75"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</row>
    <row r="564" spans="17:34" ht="12.75"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/>
      <c r="AB564" s="79"/>
      <c r="AC564" s="79"/>
      <c r="AD564" s="79"/>
      <c r="AE564" s="79"/>
      <c r="AF564" s="79"/>
      <c r="AG564" s="79"/>
      <c r="AH564" s="79"/>
    </row>
    <row r="565" spans="17:34" ht="12.75"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</row>
    <row r="566" spans="17:34" ht="12.75"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/>
      <c r="AB566" s="79"/>
      <c r="AC566" s="79"/>
      <c r="AD566" s="79"/>
      <c r="AE566" s="79"/>
      <c r="AF566" s="79"/>
      <c r="AG566" s="79"/>
      <c r="AH566" s="79"/>
    </row>
    <row r="567" spans="17:34" ht="12.75"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</row>
    <row r="568" spans="17:34" ht="12.75"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  <c r="AG568" s="79"/>
      <c r="AH568" s="79"/>
    </row>
    <row r="569" spans="17:34" ht="12.75"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  <c r="AB569" s="79"/>
      <c r="AC569" s="79"/>
      <c r="AD569" s="79"/>
      <c r="AE569" s="79"/>
      <c r="AF569" s="79"/>
      <c r="AG569" s="79"/>
      <c r="AH569" s="79"/>
    </row>
    <row r="570" spans="17:34" ht="12.75"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/>
      <c r="AB570" s="79"/>
      <c r="AC570" s="79"/>
      <c r="AD570" s="79"/>
      <c r="AE570" s="79"/>
      <c r="AF570" s="79"/>
      <c r="AG570" s="79"/>
      <c r="AH570" s="79"/>
    </row>
    <row r="571" spans="17:34" ht="12.75"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  <c r="AH571" s="79"/>
    </row>
    <row r="572" spans="17:34" ht="12.75"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</row>
    <row r="573" spans="17:34" ht="12.75"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/>
      <c r="AB573" s="79"/>
      <c r="AC573" s="79"/>
      <c r="AD573" s="79"/>
      <c r="AE573" s="79"/>
      <c r="AF573" s="79"/>
      <c r="AG573" s="79"/>
      <c r="AH573" s="79"/>
    </row>
    <row r="574" spans="17:34" ht="12.75"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/>
      <c r="AB574" s="79"/>
      <c r="AC574" s="79"/>
      <c r="AD574" s="79"/>
      <c r="AE574" s="79"/>
      <c r="AF574" s="79"/>
      <c r="AG574" s="79"/>
      <c r="AH574" s="79"/>
    </row>
    <row r="575" spans="17:34" ht="12.75"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79"/>
      <c r="AC575" s="79"/>
      <c r="AD575" s="79"/>
      <c r="AE575" s="79"/>
      <c r="AF575" s="79"/>
      <c r="AG575" s="79"/>
      <c r="AH575" s="79"/>
    </row>
    <row r="576" spans="17:34" ht="12.75"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/>
      <c r="AB576" s="79"/>
      <c r="AC576" s="79"/>
      <c r="AD576" s="79"/>
      <c r="AE576" s="79"/>
      <c r="AF576" s="79"/>
      <c r="AG576" s="79"/>
      <c r="AH576" s="79"/>
    </row>
    <row r="577" spans="17:34" ht="12.75"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B577" s="79"/>
      <c r="AC577" s="79"/>
      <c r="AD577" s="79"/>
      <c r="AE577" s="79"/>
      <c r="AF577" s="79"/>
      <c r="AG577" s="79"/>
      <c r="AH577" s="79"/>
    </row>
    <row r="578" spans="17:34" ht="12.75"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/>
      <c r="AB578" s="79"/>
      <c r="AC578" s="79"/>
      <c r="AD578" s="79"/>
      <c r="AE578" s="79"/>
      <c r="AF578" s="79"/>
      <c r="AG578" s="79"/>
      <c r="AH578" s="79"/>
    </row>
    <row r="579" spans="17:34" ht="12.75"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  <c r="AG579" s="79"/>
      <c r="AH579" s="79"/>
    </row>
    <row r="580" spans="17:34" ht="12.75"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  <c r="AD580" s="79"/>
      <c r="AE580" s="79"/>
      <c r="AF580" s="79"/>
      <c r="AG580" s="79"/>
      <c r="AH580" s="79"/>
    </row>
    <row r="581" spans="17:34" ht="12.75"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/>
      <c r="AB581" s="79"/>
      <c r="AC581" s="79"/>
      <c r="AD581" s="79"/>
      <c r="AE581" s="79"/>
      <c r="AF581" s="79"/>
      <c r="AG581" s="79"/>
      <c r="AH581" s="79"/>
    </row>
    <row r="582" spans="17:34" ht="12.75"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/>
      <c r="AB582" s="79"/>
      <c r="AC582" s="79"/>
      <c r="AD582" s="79"/>
      <c r="AE582" s="79"/>
      <c r="AF582" s="79"/>
      <c r="AG582" s="79"/>
      <c r="AH582" s="79"/>
    </row>
    <row r="583" spans="17:34" ht="12.75">
      <c r="Q583" s="79"/>
      <c r="R583" s="79"/>
      <c r="S583" s="79"/>
      <c r="T583" s="79"/>
      <c r="U583" s="79"/>
      <c r="V583" s="79"/>
      <c r="W583" s="79"/>
      <c r="X583" s="79"/>
      <c r="Y583" s="79"/>
      <c r="Z583" s="79"/>
      <c r="AA583" s="79"/>
      <c r="AB583" s="79"/>
      <c r="AC583" s="79"/>
      <c r="AD583" s="79"/>
      <c r="AE583" s="79"/>
      <c r="AF583" s="79"/>
      <c r="AG583" s="79"/>
      <c r="AH583" s="79"/>
    </row>
    <row r="584" spans="17:34" ht="12.75"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/>
      <c r="AB584" s="79"/>
      <c r="AC584" s="79"/>
      <c r="AD584" s="79"/>
      <c r="AE584" s="79"/>
      <c r="AF584" s="79"/>
      <c r="AG584" s="79"/>
      <c r="AH584" s="79"/>
    </row>
    <row r="585" spans="17:34" ht="12.75"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  <c r="AB585" s="79"/>
      <c r="AC585" s="79"/>
      <c r="AD585" s="79"/>
      <c r="AE585" s="79"/>
      <c r="AF585" s="79"/>
      <c r="AG585" s="79"/>
      <c r="AH585" s="79"/>
    </row>
    <row r="586" spans="17:34" ht="12.75"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/>
      <c r="AH586" s="79"/>
    </row>
    <row r="587" spans="17:34" ht="12.75"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  <c r="AB587" s="79"/>
      <c r="AC587" s="79"/>
      <c r="AD587" s="79"/>
      <c r="AE587" s="79"/>
      <c r="AF587" s="79"/>
      <c r="AG587" s="79"/>
      <c r="AH587" s="79"/>
    </row>
    <row r="588" spans="17:34" ht="12.75"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</row>
    <row r="589" spans="17:34" ht="12.75"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  <c r="AC589" s="79"/>
      <c r="AD589" s="79"/>
      <c r="AE589" s="79"/>
      <c r="AF589" s="79"/>
      <c r="AG589" s="79"/>
      <c r="AH589" s="79"/>
    </row>
    <row r="590" spans="17:34" ht="12.75"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/>
      <c r="AB590" s="79"/>
      <c r="AC590" s="79"/>
      <c r="AD590" s="79"/>
      <c r="AE590" s="79"/>
      <c r="AF590" s="79"/>
      <c r="AG590" s="79"/>
      <c r="AH590" s="79"/>
    </row>
    <row r="591" spans="17:34" ht="12.75"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  <c r="AB591" s="79"/>
      <c r="AC591" s="79"/>
      <c r="AD591" s="79"/>
      <c r="AE591" s="79"/>
      <c r="AF591" s="79"/>
      <c r="AG591" s="79"/>
      <c r="AH591" s="79"/>
    </row>
    <row r="592" spans="17:34" ht="12.75"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</row>
    <row r="593" spans="17:34" ht="12.75"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</row>
    <row r="594" spans="17:34" ht="12.75"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</row>
    <row r="595" spans="17:34" ht="12.75"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</row>
    <row r="596" spans="17:34" ht="12.75"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</row>
    <row r="597" spans="17:34" ht="12.75"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</row>
    <row r="598" spans="17:34" ht="12.75"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</row>
    <row r="599" spans="17:34" ht="12.75"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</row>
    <row r="600" spans="17:34" ht="12.75"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</row>
    <row r="601" spans="17:34" ht="12.75"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</row>
    <row r="602" spans="17:34" ht="12.75"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</row>
    <row r="603" spans="17:34" ht="12.75"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</row>
    <row r="604" spans="17:34" ht="12.75"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</row>
    <row r="605" spans="17:34" ht="12.75"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</row>
    <row r="606" spans="17:34" ht="12.75">
      <c r="Q606" s="79"/>
      <c r="R606" s="79"/>
      <c r="S606" s="79"/>
      <c r="T606" s="79"/>
      <c r="U606" s="79"/>
      <c r="V606" s="79"/>
      <c r="W606" s="79"/>
      <c r="X606" s="79"/>
      <c r="Y606" s="79"/>
      <c r="Z606" s="79"/>
      <c r="AA606" s="79"/>
      <c r="AB606" s="79"/>
      <c r="AC606" s="79"/>
      <c r="AD606" s="79"/>
      <c r="AE606" s="79"/>
      <c r="AF606" s="79"/>
      <c r="AG606" s="79"/>
      <c r="AH606" s="79"/>
    </row>
    <row r="607" spans="17:34" ht="12.75"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  <c r="AB607" s="79"/>
      <c r="AC607" s="79"/>
      <c r="AD607" s="79"/>
      <c r="AE607" s="79"/>
      <c r="AF607" s="79"/>
      <c r="AG607" s="79"/>
      <c r="AH607" s="79"/>
    </row>
    <row r="608" spans="17:34" ht="12.75">
      <c r="Q608" s="79"/>
      <c r="R608" s="79"/>
      <c r="S608" s="79"/>
      <c r="T608" s="79"/>
      <c r="U608" s="79"/>
      <c r="V608" s="79"/>
      <c r="W608" s="79"/>
      <c r="X608" s="79"/>
      <c r="Y608" s="79"/>
      <c r="Z608" s="79"/>
      <c r="AA608" s="79"/>
      <c r="AB608" s="79"/>
      <c r="AC608" s="79"/>
      <c r="AD608" s="79"/>
      <c r="AE608" s="79"/>
      <c r="AF608" s="79"/>
      <c r="AG608" s="79"/>
      <c r="AH608" s="79"/>
    </row>
    <row r="609" spans="17:34" ht="12.75"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79"/>
      <c r="AB609" s="79"/>
      <c r="AC609" s="79"/>
      <c r="AD609" s="79"/>
      <c r="AE609" s="79"/>
      <c r="AF609" s="79"/>
      <c r="AG609" s="79"/>
      <c r="AH609" s="79"/>
    </row>
    <row r="610" spans="17:34" ht="12.75"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</row>
    <row r="611" spans="17:34" ht="12.75"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  <c r="AG611" s="79"/>
      <c r="AH611" s="79"/>
    </row>
    <row r="612" spans="17:34" ht="12.75"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</row>
    <row r="613" spans="17:34" ht="12.75"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  <c r="AC613" s="79"/>
      <c r="AD613" s="79"/>
      <c r="AE613" s="79"/>
      <c r="AF613" s="79"/>
      <c r="AG613" s="79"/>
      <c r="AH613" s="79"/>
    </row>
    <row r="614" spans="17:34" ht="12.75"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  <c r="AC614" s="79"/>
      <c r="AD614" s="79"/>
      <c r="AE614" s="79"/>
      <c r="AF614" s="79"/>
      <c r="AG614" s="79"/>
      <c r="AH614" s="79"/>
    </row>
    <row r="615" spans="17:34" ht="12.75"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</row>
    <row r="616" spans="17:34" ht="12.75"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  <c r="AG616" s="79"/>
      <c r="AH616" s="79"/>
    </row>
    <row r="617" spans="17:34" ht="12.75"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</row>
    <row r="618" spans="17:34" ht="12.75"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</row>
    <row r="619" spans="17:34" ht="12.75"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  <c r="AD619" s="79"/>
      <c r="AE619" s="79"/>
      <c r="AF619" s="79"/>
      <c r="AG619" s="79"/>
      <c r="AH619" s="79"/>
    </row>
    <row r="620" spans="17:34" ht="12.75"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</row>
    <row r="621" spans="17:34" ht="12.75"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  <c r="AB621" s="79"/>
      <c r="AC621" s="79"/>
      <c r="AD621" s="79"/>
      <c r="AE621" s="79"/>
      <c r="AF621" s="79"/>
      <c r="AG621" s="79"/>
      <c r="AH621" s="79"/>
    </row>
    <row r="622" spans="17:34" ht="12.75"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</row>
    <row r="623" spans="17:34" ht="12.75"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</row>
    <row r="624" spans="17:34" ht="12.75"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  <c r="AB624" s="79"/>
      <c r="AC624" s="79"/>
      <c r="AD624" s="79"/>
      <c r="AE624" s="79"/>
      <c r="AF624" s="79"/>
      <c r="AG624" s="79"/>
      <c r="AH624" s="79"/>
    </row>
    <row r="625" spans="17:34" ht="12.75"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  <c r="AB625" s="79"/>
      <c r="AC625" s="79"/>
      <c r="AD625" s="79"/>
      <c r="AE625" s="79"/>
      <c r="AF625" s="79"/>
      <c r="AG625" s="79"/>
      <c r="AH625" s="79"/>
    </row>
    <row r="626" spans="17:34" ht="12.75"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</row>
    <row r="627" spans="17:34" ht="12.75"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</row>
    <row r="628" spans="17:34" ht="12.75"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</row>
    <row r="629" spans="17:34" ht="12.75"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</row>
    <row r="630" spans="17:34" ht="12.75"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</row>
    <row r="631" spans="17:34" ht="12.75"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</row>
    <row r="632" spans="17:34" ht="12.75"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</row>
    <row r="633" spans="17:34" ht="12.75"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</row>
    <row r="634" spans="17:34" ht="12.75"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</row>
    <row r="635" spans="17:34" ht="12.75"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</row>
    <row r="636" spans="17:34" ht="12.75"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</row>
    <row r="637" spans="17:34" ht="12.75">
      <c r="Q637" s="79"/>
      <c r="R637" s="79"/>
      <c r="S637" s="79"/>
      <c r="T637" s="79"/>
      <c r="U637" s="79"/>
      <c r="V637" s="79"/>
      <c r="W637" s="79"/>
      <c r="X637" s="79"/>
      <c r="Y637" s="79"/>
      <c r="Z637" s="79"/>
      <c r="AA637" s="79"/>
      <c r="AB637" s="79"/>
      <c r="AC637" s="79"/>
      <c r="AD637" s="79"/>
      <c r="AE637" s="79"/>
      <c r="AF637" s="79"/>
      <c r="AG637" s="79"/>
      <c r="AH637" s="79"/>
    </row>
    <row r="638" spans="17:34" ht="12.75">
      <c r="Q638" s="79"/>
      <c r="R638" s="79"/>
      <c r="S638" s="79"/>
      <c r="T638" s="79"/>
      <c r="U638" s="79"/>
      <c r="V638" s="79"/>
      <c r="W638" s="79"/>
      <c r="X638" s="79"/>
      <c r="Y638" s="79"/>
      <c r="Z638" s="79"/>
      <c r="AA638" s="79"/>
      <c r="AB638" s="79"/>
      <c r="AC638" s="79"/>
      <c r="AD638" s="79"/>
      <c r="AE638" s="79"/>
      <c r="AF638" s="79"/>
      <c r="AG638" s="79"/>
      <c r="AH638" s="79"/>
    </row>
    <row r="639" spans="17:34" ht="12.75">
      <c r="Q639" s="79"/>
      <c r="R639" s="79"/>
      <c r="S639" s="79"/>
      <c r="T639" s="79"/>
      <c r="U639" s="79"/>
      <c r="V639" s="79"/>
      <c r="W639" s="79"/>
      <c r="X639" s="79"/>
      <c r="Y639" s="79"/>
      <c r="Z639" s="79"/>
      <c r="AA639" s="79"/>
      <c r="AB639" s="79"/>
      <c r="AC639" s="79"/>
      <c r="AD639" s="79"/>
      <c r="AE639" s="79"/>
      <c r="AF639" s="79"/>
      <c r="AG639" s="79"/>
      <c r="AH639" s="79"/>
    </row>
    <row r="640" spans="17:34" ht="12.75">
      <c r="Q640" s="79"/>
      <c r="R640" s="79"/>
      <c r="S640" s="79"/>
      <c r="T640" s="79"/>
      <c r="U640" s="79"/>
      <c r="V640" s="79"/>
      <c r="W640" s="79"/>
      <c r="X640" s="79"/>
      <c r="Y640" s="79"/>
      <c r="Z640" s="79"/>
      <c r="AA640" s="79"/>
      <c r="AB640" s="79"/>
      <c r="AC640" s="79"/>
      <c r="AD640" s="79"/>
      <c r="AE640" s="79"/>
      <c r="AF640" s="79"/>
      <c r="AG640" s="79"/>
      <c r="AH640" s="79"/>
    </row>
    <row r="641" spans="17:34" ht="12.75"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/>
      <c r="AC641" s="79"/>
      <c r="AD641" s="79"/>
      <c r="AE641" s="79"/>
      <c r="AF641" s="79"/>
      <c r="AG641" s="79"/>
      <c r="AH641" s="79"/>
    </row>
    <row r="642" spans="17:34" ht="12.75"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</row>
    <row r="643" spans="17:34" ht="12.75"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B643" s="79"/>
      <c r="AC643" s="79"/>
      <c r="AD643" s="79"/>
      <c r="AE643" s="79"/>
      <c r="AF643" s="79"/>
      <c r="AG643" s="79"/>
      <c r="AH643" s="79"/>
    </row>
    <row r="644" spans="17:34" ht="12.75"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</row>
    <row r="645" spans="17:34" ht="12.75">
      <c r="Q645" s="79"/>
      <c r="R645" s="79"/>
      <c r="S645" s="79"/>
      <c r="T645" s="79"/>
      <c r="U645" s="79"/>
      <c r="V645" s="79"/>
      <c r="W645" s="79"/>
      <c r="X645" s="79"/>
      <c r="Y645" s="79"/>
      <c r="Z645" s="79"/>
      <c r="AA645" s="79"/>
      <c r="AB645" s="79"/>
      <c r="AC645" s="79"/>
      <c r="AD645" s="79"/>
      <c r="AE645" s="79"/>
      <c r="AF645" s="79"/>
      <c r="AG645" s="79"/>
      <c r="AH645" s="79"/>
    </row>
    <row r="646" spans="17:34" ht="12.75"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  <c r="AB646" s="79"/>
      <c r="AC646" s="79"/>
      <c r="AD646" s="79"/>
      <c r="AE646" s="79"/>
      <c r="AF646" s="79"/>
      <c r="AG646" s="79"/>
      <c r="AH646" s="79"/>
    </row>
    <row r="647" spans="17:34" ht="12.75"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</row>
    <row r="648" spans="17:34" ht="12.75"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/>
      <c r="AB648" s="79"/>
      <c r="AC648" s="79"/>
      <c r="AD648" s="79"/>
      <c r="AE648" s="79"/>
      <c r="AF648" s="79"/>
      <c r="AG648" s="79"/>
      <c r="AH648" s="79"/>
    </row>
    <row r="649" spans="17:34" ht="12.75"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/>
      <c r="AB649" s="79"/>
      <c r="AC649" s="79"/>
      <c r="AD649" s="79"/>
      <c r="AE649" s="79"/>
      <c r="AF649" s="79"/>
      <c r="AG649" s="79"/>
      <c r="AH649" s="79"/>
    </row>
    <row r="650" spans="17:34" ht="12.75"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  <c r="AD650" s="79"/>
      <c r="AE650" s="79"/>
      <c r="AF650" s="79"/>
      <c r="AG650" s="79"/>
      <c r="AH650" s="79"/>
    </row>
    <row r="651" spans="17:34" ht="12.75"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79"/>
      <c r="AB651" s="79"/>
      <c r="AC651" s="79"/>
      <c r="AD651" s="79"/>
      <c r="AE651" s="79"/>
      <c r="AF651" s="79"/>
      <c r="AG651" s="79"/>
      <c r="AH651" s="79"/>
    </row>
    <row r="652" spans="17:34" ht="12.75"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</row>
    <row r="653" spans="17:34" ht="12.75"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/>
      <c r="AG653" s="79"/>
      <c r="AH653" s="79"/>
    </row>
    <row r="654" spans="17:34" ht="12.75"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</row>
    <row r="655" spans="17:34" ht="12.75"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79"/>
      <c r="AB655" s="79"/>
      <c r="AC655" s="79"/>
      <c r="AD655" s="79"/>
      <c r="AE655" s="79"/>
      <c r="AF655" s="79"/>
      <c r="AG655" s="79"/>
      <c r="AH655" s="79"/>
    </row>
    <row r="656" spans="17:34" ht="12.75"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/>
      <c r="AG656" s="79"/>
      <c r="AH656" s="79"/>
    </row>
    <row r="657" spans="17:34" ht="12.75"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  <c r="AB657" s="79"/>
      <c r="AC657" s="79"/>
      <c r="AD657" s="79"/>
      <c r="AE657" s="79"/>
      <c r="AF657" s="79"/>
      <c r="AG657" s="79"/>
      <c r="AH657" s="79"/>
    </row>
    <row r="658" spans="17:34" ht="12.75">
      <c r="Q658" s="79"/>
      <c r="R658" s="79"/>
      <c r="S658" s="79"/>
      <c r="T658" s="79"/>
      <c r="U658" s="79"/>
      <c r="V658" s="79"/>
      <c r="W658" s="79"/>
      <c r="X658" s="79"/>
      <c r="Y658" s="79"/>
      <c r="Z658" s="79"/>
      <c r="AA658" s="79"/>
      <c r="AB658" s="79"/>
      <c r="AC658" s="79"/>
      <c r="AD658" s="79"/>
      <c r="AE658" s="79"/>
      <c r="AF658" s="79"/>
      <c r="AG658" s="79"/>
      <c r="AH658" s="79"/>
    </row>
    <row r="659" spans="17:34" ht="12.75"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  <c r="AB659" s="79"/>
      <c r="AC659" s="79"/>
      <c r="AD659" s="79"/>
      <c r="AE659" s="79"/>
      <c r="AF659" s="79"/>
      <c r="AG659" s="79"/>
      <c r="AH659" s="79"/>
    </row>
    <row r="660" spans="17:34" ht="12.75"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  <c r="AB660" s="79"/>
      <c r="AC660" s="79"/>
      <c r="AD660" s="79"/>
      <c r="AE660" s="79"/>
      <c r="AF660" s="79"/>
      <c r="AG660" s="79"/>
      <c r="AH660" s="79"/>
    </row>
    <row r="661" spans="17:34" ht="12.75"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/>
      <c r="AB661" s="79"/>
      <c r="AC661" s="79"/>
      <c r="AD661" s="79"/>
      <c r="AE661" s="79"/>
      <c r="AF661" s="79"/>
      <c r="AG661" s="79"/>
      <c r="AH661" s="79"/>
    </row>
    <row r="662" spans="17:34" ht="12.75"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</row>
    <row r="663" spans="17:34" ht="12.75"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  <c r="AG663" s="79"/>
      <c r="AH663" s="79"/>
    </row>
    <row r="664" spans="17:34" ht="12.75"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  <c r="AB664" s="79"/>
      <c r="AC664" s="79"/>
      <c r="AD664" s="79"/>
      <c r="AE664" s="79"/>
      <c r="AF664" s="79"/>
      <c r="AG664" s="79"/>
      <c r="AH664" s="79"/>
    </row>
    <row r="665" spans="17:34" ht="12.75"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</row>
    <row r="666" spans="17:34" ht="12.75"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</row>
    <row r="667" spans="17:34" ht="12.75"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  <c r="AG667" s="79"/>
      <c r="AH667" s="79"/>
    </row>
    <row r="668" spans="17:34" ht="12.75"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/>
      <c r="AC668" s="79"/>
      <c r="AD668" s="79"/>
      <c r="AE668" s="79"/>
      <c r="AF668" s="79"/>
      <c r="AG668" s="79"/>
      <c r="AH668" s="79"/>
    </row>
    <row r="669" spans="17:34" ht="12.75"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</row>
    <row r="670" spans="17:34" ht="12.75"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</row>
    <row r="671" spans="17:34" ht="12.75"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</row>
    <row r="672" spans="17:34" ht="12.75"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</row>
    <row r="673" spans="17:34" ht="12.75"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</row>
    <row r="674" spans="17:34" ht="12.75"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</row>
    <row r="675" spans="17:34" ht="12.75"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</row>
    <row r="676" spans="17:34" ht="12.75"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</row>
    <row r="677" spans="17:34" ht="12.75"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79"/>
      <c r="AF677" s="79"/>
      <c r="AG677" s="79"/>
      <c r="AH677" s="79"/>
    </row>
    <row r="678" spans="17:34" ht="12.75"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  <c r="AB678" s="79"/>
      <c r="AC678" s="79"/>
      <c r="AD678" s="79"/>
      <c r="AE678" s="79"/>
      <c r="AF678" s="79"/>
      <c r="AG678" s="79"/>
      <c r="AH678" s="79"/>
    </row>
    <row r="679" spans="17:34" ht="12.75"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  <c r="AB679" s="79"/>
      <c r="AC679" s="79"/>
      <c r="AD679" s="79"/>
      <c r="AE679" s="79"/>
      <c r="AF679" s="79"/>
      <c r="AG679" s="79"/>
      <c r="AH679" s="79"/>
    </row>
    <row r="680" spans="17:34" ht="12.75"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  <c r="AB680" s="79"/>
      <c r="AC680" s="79"/>
      <c r="AD680" s="79"/>
      <c r="AE680" s="79"/>
      <c r="AF680" s="79"/>
      <c r="AG680" s="79"/>
      <c r="AH680" s="79"/>
    </row>
    <row r="681" spans="17:34" ht="12.75">
      <c r="Q681" s="79"/>
      <c r="R681" s="79"/>
      <c r="S681" s="79"/>
      <c r="T681" s="79"/>
      <c r="U681" s="79"/>
      <c r="V681" s="79"/>
      <c r="W681" s="79"/>
      <c r="X681" s="79"/>
      <c r="Y681" s="79"/>
      <c r="Z681" s="79"/>
      <c r="AA681" s="79"/>
      <c r="AB681" s="79"/>
      <c r="AC681" s="79"/>
      <c r="AD681" s="79"/>
      <c r="AE681" s="79"/>
      <c r="AF681" s="79"/>
      <c r="AG681" s="79"/>
      <c r="AH681" s="79"/>
    </row>
    <row r="682" spans="17:34" ht="12.75"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  <c r="AB682" s="79"/>
      <c r="AC682" s="79"/>
      <c r="AD682" s="79"/>
      <c r="AE682" s="79"/>
      <c r="AF682" s="79"/>
      <c r="AG682" s="79"/>
      <c r="AH682" s="79"/>
    </row>
    <row r="683" spans="17:34" ht="12.75"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</row>
    <row r="684" spans="17:34" ht="12.75"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</row>
    <row r="685" spans="17:34" ht="12.75"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  <c r="AG685" s="79"/>
      <c r="AH685" s="79"/>
    </row>
    <row r="686" spans="17:34" ht="12.75"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</row>
    <row r="687" spans="17:34" ht="12.75"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</row>
    <row r="688" spans="17:34" ht="12.75"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</row>
    <row r="689" spans="17:34" ht="12.75"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</row>
    <row r="690" spans="17:34" ht="12.75"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</row>
    <row r="691" spans="17:34" ht="12.75"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</row>
    <row r="692" spans="17:34" ht="12.75"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</row>
    <row r="693" spans="17:34" ht="12.75"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</row>
    <row r="694" spans="17:34" ht="12.75"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</row>
    <row r="695" spans="17:34" ht="12.75">
      <c r="Q695" s="79"/>
      <c r="R695" s="79"/>
      <c r="S695" s="79"/>
      <c r="T695" s="79"/>
      <c r="U695" s="79"/>
      <c r="V695" s="79"/>
      <c r="W695" s="79"/>
      <c r="X695" s="79"/>
      <c r="Y695" s="79"/>
      <c r="Z695" s="79"/>
      <c r="AA695" s="79"/>
      <c r="AB695" s="79"/>
      <c r="AC695" s="79"/>
      <c r="AD695" s="79"/>
      <c r="AE695" s="79"/>
      <c r="AF695" s="79"/>
      <c r="AG695" s="79"/>
      <c r="AH695" s="79"/>
    </row>
    <row r="696" spans="17:34" ht="12.75">
      <c r="Q696" s="79"/>
      <c r="R696" s="79"/>
      <c r="S696" s="79"/>
      <c r="T696" s="79"/>
      <c r="U696" s="79"/>
      <c r="V696" s="79"/>
      <c r="W696" s="79"/>
      <c r="X696" s="79"/>
      <c r="Y696" s="79"/>
      <c r="Z696" s="79"/>
      <c r="AA696" s="79"/>
      <c r="AB696" s="79"/>
      <c r="AC696" s="79"/>
      <c r="AD696" s="79"/>
      <c r="AE696" s="79"/>
      <c r="AF696" s="79"/>
      <c r="AG696" s="79"/>
      <c r="AH696" s="79"/>
    </row>
    <row r="697" spans="17:34" ht="12.75">
      <c r="Q697" s="79"/>
      <c r="R697" s="79"/>
      <c r="S697" s="79"/>
      <c r="T697" s="79"/>
      <c r="U697" s="79"/>
      <c r="V697" s="79"/>
      <c r="W697" s="79"/>
      <c r="X697" s="79"/>
      <c r="Y697" s="79"/>
      <c r="Z697" s="79"/>
      <c r="AA697" s="79"/>
      <c r="AB697" s="79"/>
      <c r="AC697" s="79"/>
      <c r="AD697" s="79"/>
      <c r="AE697" s="79"/>
      <c r="AF697" s="79"/>
      <c r="AG697" s="79"/>
      <c r="AH697" s="79"/>
    </row>
    <row r="698" spans="17:34" ht="12.75">
      <c r="Q698" s="79"/>
      <c r="R698" s="79"/>
      <c r="S698" s="79"/>
      <c r="T698" s="79"/>
      <c r="U698" s="79"/>
      <c r="V698" s="79"/>
      <c r="W698" s="79"/>
      <c r="X698" s="79"/>
      <c r="Y698" s="79"/>
      <c r="Z698" s="79"/>
      <c r="AA698" s="79"/>
      <c r="AB698" s="79"/>
      <c r="AC698" s="79"/>
      <c r="AD698" s="79"/>
      <c r="AE698" s="79"/>
      <c r="AF698" s="79"/>
      <c r="AG698" s="79"/>
      <c r="AH698" s="79"/>
    </row>
    <row r="699" spans="17:34" ht="12.75">
      <c r="Q699" s="79"/>
      <c r="R699" s="79"/>
      <c r="S699" s="79"/>
      <c r="T699" s="79"/>
      <c r="U699" s="79"/>
      <c r="V699" s="79"/>
      <c r="W699" s="79"/>
      <c r="X699" s="79"/>
      <c r="Y699" s="79"/>
      <c r="Z699" s="79"/>
      <c r="AA699" s="79"/>
      <c r="AB699" s="79"/>
      <c r="AC699" s="79"/>
      <c r="AD699" s="79"/>
      <c r="AE699" s="79"/>
      <c r="AF699" s="79"/>
      <c r="AG699" s="79"/>
      <c r="AH699" s="79"/>
    </row>
    <row r="700" spans="17:34" ht="12.75">
      <c r="Q700" s="79"/>
      <c r="R700" s="79"/>
      <c r="S700" s="79"/>
      <c r="T700" s="79"/>
      <c r="U700" s="79"/>
      <c r="V700" s="79"/>
      <c r="W700" s="79"/>
      <c r="X700" s="79"/>
      <c r="Y700" s="79"/>
      <c r="Z700" s="79"/>
      <c r="AA700" s="79"/>
      <c r="AB700" s="79"/>
      <c r="AC700" s="79"/>
      <c r="AD700" s="79"/>
      <c r="AE700" s="79"/>
      <c r="AF700" s="79"/>
      <c r="AG700" s="79"/>
      <c r="AH700" s="79"/>
    </row>
    <row r="701" spans="17:34" ht="12.75"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79"/>
      <c r="AB701" s="79"/>
      <c r="AC701" s="79"/>
      <c r="AD701" s="79"/>
      <c r="AE701" s="79"/>
      <c r="AF701" s="79"/>
      <c r="AG701" s="79"/>
      <c r="AH701" s="79"/>
    </row>
    <row r="702" spans="17:34" ht="12.75">
      <c r="Q702" s="79"/>
      <c r="R702" s="79"/>
      <c r="S702" s="79"/>
      <c r="T702" s="79"/>
      <c r="U702" s="79"/>
      <c r="V702" s="79"/>
      <c r="W702" s="79"/>
      <c r="X702" s="79"/>
      <c r="Y702" s="79"/>
      <c r="Z702" s="79"/>
      <c r="AA702" s="79"/>
      <c r="AB702" s="79"/>
      <c r="AC702" s="79"/>
      <c r="AD702" s="79"/>
      <c r="AE702" s="79"/>
      <c r="AF702" s="79"/>
      <c r="AG702" s="79"/>
      <c r="AH702" s="79"/>
    </row>
    <row r="703" spans="17:34" ht="12.75">
      <c r="Q703" s="79"/>
      <c r="R703" s="79"/>
      <c r="S703" s="79"/>
      <c r="T703" s="79"/>
      <c r="U703" s="79"/>
      <c r="V703" s="79"/>
      <c r="W703" s="79"/>
      <c r="X703" s="79"/>
      <c r="Y703" s="79"/>
      <c r="Z703" s="79"/>
      <c r="AA703" s="79"/>
      <c r="AB703" s="79"/>
      <c r="AC703" s="79"/>
      <c r="AD703" s="79"/>
      <c r="AE703" s="79"/>
      <c r="AF703" s="79"/>
      <c r="AG703" s="79"/>
      <c r="AH703" s="79"/>
    </row>
    <row r="704" spans="17:34" ht="12.75">
      <c r="Q704" s="79"/>
      <c r="R704" s="79"/>
      <c r="S704" s="79"/>
      <c r="T704" s="79"/>
      <c r="U704" s="79"/>
      <c r="V704" s="79"/>
      <c r="W704" s="79"/>
      <c r="X704" s="79"/>
      <c r="Y704" s="79"/>
      <c r="Z704" s="79"/>
      <c r="AA704" s="79"/>
      <c r="AB704" s="79"/>
      <c r="AC704" s="79"/>
      <c r="AD704" s="79"/>
      <c r="AE704" s="79"/>
      <c r="AF704" s="79"/>
      <c r="AG704" s="79"/>
      <c r="AH704" s="79"/>
    </row>
    <row r="705" spans="17:34" ht="12.75">
      <c r="Q705" s="79"/>
      <c r="R705" s="79"/>
      <c r="S705" s="79"/>
      <c r="T705" s="79"/>
      <c r="U705" s="79"/>
      <c r="V705" s="79"/>
      <c r="W705" s="79"/>
      <c r="X705" s="79"/>
      <c r="Y705" s="79"/>
      <c r="Z705" s="79"/>
      <c r="AA705" s="79"/>
      <c r="AB705" s="79"/>
      <c r="AC705" s="79"/>
      <c r="AD705" s="79"/>
      <c r="AE705" s="79"/>
      <c r="AF705" s="79"/>
      <c r="AG705" s="79"/>
      <c r="AH705" s="79"/>
    </row>
    <row r="706" spans="17:34" ht="12.75">
      <c r="Q706" s="79"/>
      <c r="R706" s="79"/>
      <c r="S706" s="79"/>
      <c r="T706" s="79"/>
      <c r="U706" s="79"/>
      <c r="V706" s="79"/>
      <c r="W706" s="79"/>
      <c r="X706" s="79"/>
      <c r="Y706" s="79"/>
      <c r="Z706" s="79"/>
      <c r="AA706" s="79"/>
      <c r="AB706" s="79"/>
      <c r="AC706" s="79"/>
      <c r="AD706" s="79"/>
      <c r="AE706" s="79"/>
      <c r="AF706" s="79"/>
      <c r="AG706" s="79"/>
      <c r="AH706" s="79"/>
    </row>
    <row r="707" spans="17:34" ht="12.75">
      <c r="Q707" s="79"/>
      <c r="R707" s="79"/>
      <c r="S707" s="79"/>
      <c r="T707" s="79"/>
      <c r="U707" s="79"/>
      <c r="V707" s="79"/>
      <c r="W707" s="79"/>
      <c r="X707" s="79"/>
      <c r="Y707" s="79"/>
      <c r="Z707" s="79"/>
      <c r="AA707" s="79"/>
      <c r="AB707" s="79"/>
      <c r="AC707" s="79"/>
      <c r="AD707" s="79"/>
      <c r="AE707" s="79"/>
      <c r="AF707" s="79"/>
      <c r="AG707" s="79"/>
      <c r="AH707" s="79"/>
    </row>
    <row r="708" spans="17:34" ht="12.75">
      <c r="Q708" s="79"/>
      <c r="R708" s="79"/>
      <c r="S708" s="79"/>
      <c r="T708" s="79"/>
      <c r="U708" s="79"/>
      <c r="V708" s="79"/>
      <c r="W708" s="79"/>
      <c r="X708" s="79"/>
      <c r="Y708" s="79"/>
      <c r="Z708" s="79"/>
      <c r="AA708" s="79"/>
      <c r="AB708" s="79"/>
      <c r="AC708" s="79"/>
      <c r="AD708" s="79"/>
      <c r="AE708" s="79"/>
      <c r="AF708" s="79"/>
      <c r="AG708" s="79"/>
      <c r="AH708" s="79"/>
    </row>
    <row r="709" spans="17:34" ht="12.75">
      <c r="Q709" s="79"/>
      <c r="R709" s="79"/>
      <c r="S709" s="79"/>
      <c r="T709" s="79"/>
      <c r="U709" s="79"/>
      <c r="V709" s="79"/>
      <c r="W709" s="79"/>
      <c r="X709" s="79"/>
      <c r="Y709" s="79"/>
      <c r="Z709" s="79"/>
      <c r="AA709" s="79"/>
      <c r="AB709" s="79"/>
      <c r="AC709" s="79"/>
      <c r="AD709" s="79"/>
      <c r="AE709" s="79"/>
      <c r="AF709" s="79"/>
      <c r="AG709" s="79"/>
      <c r="AH709" s="79"/>
    </row>
    <row r="710" spans="17:34" ht="12.75">
      <c r="Q710" s="79"/>
      <c r="R710" s="79"/>
      <c r="S710" s="79"/>
      <c r="T710" s="79"/>
      <c r="U710" s="79"/>
      <c r="V710" s="79"/>
      <c r="W710" s="79"/>
      <c r="X710" s="79"/>
      <c r="Y710" s="79"/>
      <c r="Z710" s="79"/>
      <c r="AA710" s="79"/>
      <c r="AB710" s="79"/>
      <c r="AC710" s="79"/>
      <c r="AD710" s="79"/>
      <c r="AE710" s="79"/>
      <c r="AF710" s="79"/>
      <c r="AG710" s="79"/>
      <c r="AH710" s="79"/>
    </row>
    <row r="711" spans="17:34" ht="12.75">
      <c r="Q711" s="79"/>
      <c r="R711" s="79"/>
      <c r="S711" s="79"/>
      <c r="T711" s="79"/>
      <c r="U711" s="79"/>
      <c r="V711" s="79"/>
      <c r="W711" s="79"/>
      <c r="X711" s="79"/>
      <c r="Y711" s="79"/>
      <c r="Z711" s="79"/>
      <c r="AA711" s="79"/>
      <c r="AB711" s="79"/>
      <c r="AC711" s="79"/>
      <c r="AD711" s="79"/>
      <c r="AE711" s="79"/>
      <c r="AF711" s="79"/>
      <c r="AG711" s="79"/>
      <c r="AH711" s="79"/>
    </row>
    <row r="712" spans="17:34" ht="12.75">
      <c r="Q712" s="79"/>
      <c r="R712" s="79"/>
      <c r="S712" s="79"/>
      <c r="T712" s="79"/>
      <c r="U712" s="79"/>
      <c r="V712" s="79"/>
      <c r="W712" s="79"/>
      <c r="X712" s="79"/>
      <c r="Y712" s="79"/>
      <c r="Z712" s="79"/>
      <c r="AA712" s="79"/>
      <c r="AB712" s="79"/>
      <c r="AC712" s="79"/>
      <c r="AD712" s="79"/>
      <c r="AE712" s="79"/>
      <c r="AF712" s="79"/>
      <c r="AG712" s="79"/>
      <c r="AH712" s="79"/>
    </row>
    <row r="713" spans="17:34" ht="12.75">
      <c r="Q713" s="79"/>
      <c r="R713" s="79"/>
      <c r="S713" s="79"/>
      <c r="T713" s="79"/>
      <c r="U713" s="79"/>
      <c r="V713" s="79"/>
      <c r="W713" s="79"/>
      <c r="X713" s="79"/>
      <c r="Y713" s="79"/>
      <c r="Z713" s="79"/>
      <c r="AA713" s="79"/>
      <c r="AB713" s="79"/>
      <c r="AC713" s="79"/>
      <c r="AD713" s="79"/>
      <c r="AE713" s="79"/>
      <c r="AF713" s="79"/>
      <c r="AG713" s="79"/>
      <c r="AH713" s="79"/>
    </row>
    <row r="714" spans="17:34" ht="12.75">
      <c r="Q714" s="79"/>
      <c r="R714" s="79"/>
      <c r="S714" s="79"/>
      <c r="T714" s="79"/>
      <c r="U714" s="79"/>
      <c r="V714" s="79"/>
      <c r="W714" s="79"/>
      <c r="X714" s="79"/>
      <c r="Y714" s="79"/>
      <c r="Z714" s="79"/>
      <c r="AA714" s="79"/>
      <c r="AB714" s="79"/>
      <c r="AC714" s="79"/>
      <c r="AD714" s="79"/>
      <c r="AE714" s="79"/>
      <c r="AF714" s="79"/>
      <c r="AG714" s="79"/>
      <c r="AH714" s="79"/>
    </row>
    <row r="715" spans="17:34" ht="12.75">
      <c r="Q715" s="79"/>
      <c r="R715" s="79"/>
      <c r="S715" s="79"/>
      <c r="T715" s="79"/>
      <c r="U715" s="79"/>
      <c r="V715" s="79"/>
      <c r="W715" s="79"/>
      <c r="X715" s="79"/>
      <c r="Y715" s="79"/>
      <c r="Z715" s="79"/>
      <c r="AA715" s="79"/>
      <c r="AB715" s="79"/>
      <c r="AC715" s="79"/>
      <c r="AD715" s="79"/>
      <c r="AE715" s="79"/>
      <c r="AF715" s="79"/>
      <c r="AG715" s="79"/>
      <c r="AH715" s="79"/>
    </row>
    <row r="716" spans="17:34" ht="12.75">
      <c r="Q716" s="79"/>
      <c r="R716" s="79"/>
      <c r="S716" s="79"/>
      <c r="T716" s="79"/>
      <c r="U716" s="79"/>
      <c r="V716" s="79"/>
      <c r="W716" s="79"/>
      <c r="X716" s="79"/>
      <c r="Y716" s="79"/>
      <c r="Z716" s="79"/>
      <c r="AA716" s="79"/>
      <c r="AB716" s="79"/>
      <c r="AC716" s="79"/>
      <c r="AD716" s="79"/>
      <c r="AE716" s="79"/>
      <c r="AF716" s="79"/>
      <c r="AG716" s="79"/>
      <c r="AH716" s="79"/>
    </row>
    <row r="717" spans="17:34" ht="12.75">
      <c r="Q717" s="79"/>
      <c r="R717" s="79"/>
      <c r="S717" s="79"/>
      <c r="T717" s="79"/>
      <c r="U717" s="79"/>
      <c r="V717" s="79"/>
      <c r="W717" s="79"/>
      <c r="X717" s="79"/>
      <c r="Y717" s="79"/>
      <c r="Z717" s="79"/>
      <c r="AA717" s="79"/>
      <c r="AB717" s="79"/>
      <c r="AC717" s="79"/>
      <c r="AD717" s="79"/>
      <c r="AE717" s="79"/>
      <c r="AF717" s="79"/>
      <c r="AG717" s="79"/>
      <c r="AH717" s="79"/>
    </row>
    <row r="718" spans="17:34" ht="12.75">
      <c r="Q718" s="79"/>
      <c r="R718" s="79"/>
      <c r="S718" s="79"/>
      <c r="T718" s="79"/>
      <c r="U718" s="79"/>
      <c r="V718" s="79"/>
      <c r="W718" s="79"/>
      <c r="X718" s="79"/>
      <c r="Y718" s="79"/>
      <c r="Z718" s="79"/>
      <c r="AA718" s="79"/>
      <c r="AB718" s="79"/>
      <c r="AC718" s="79"/>
      <c r="AD718" s="79"/>
      <c r="AE718" s="79"/>
      <c r="AF718" s="79"/>
      <c r="AG718" s="79"/>
      <c r="AH718" s="79"/>
    </row>
    <row r="719" spans="17:34" ht="12.75">
      <c r="Q719" s="79"/>
      <c r="R719" s="79"/>
      <c r="S719" s="79"/>
      <c r="T719" s="79"/>
      <c r="U719" s="79"/>
      <c r="V719" s="79"/>
      <c r="W719" s="79"/>
      <c r="X719" s="79"/>
      <c r="Y719" s="79"/>
      <c r="Z719" s="79"/>
      <c r="AA719" s="79"/>
      <c r="AB719" s="79"/>
      <c r="AC719" s="79"/>
      <c r="AD719" s="79"/>
      <c r="AE719" s="79"/>
      <c r="AF719" s="79"/>
      <c r="AG719" s="79"/>
      <c r="AH719" s="79"/>
    </row>
    <row r="720" spans="17:34" ht="12.75">
      <c r="Q720" s="79"/>
      <c r="R720" s="79"/>
      <c r="S720" s="79"/>
      <c r="T720" s="79"/>
      <c r="U720" s="79"/>
      <c r="V720" s="79"/>
      <c r="W720" s="79"/>
      <c r="X720" s="79"/>
      <c r="Y720" s="79"/>
      <c r="Z720" s="79"/>
      <c r="AA720" s="79"/>
      <c r="AB720" s="79"/>
      <c r="AC720" s="79"/>
      <c r="AD720" s="79"/>
      <c r="AE720" s="79"/>
      <c r="AF720" s="79"/>
      <c r="AG720" s="79"/>
      <c r="AH720" s="79"/>
    </row>
    <row r="721" spans="17:34" ht="12.75">
      <c r="Q721" s="79"/>
      <c r="R721" s="79"/>
      <c r="S721" s="79"/>
      <c r="T721" s="79"/>
      <c r="U721" s="79"/>
      <c r="V721" s="79"/>
      <c r="W721" s="79"/>
      <c r="X721" s="79"/>
      <c r="Y721" s="79"/>
      <c r="Z721" s="79"/>
      <c r="AA721" s="79"/>
      <c r="AB721" s="79"/>
      <c r="AC721" s="79"/>
      <c r="AD721" s="79"/>
      <c r="AE721" s="79"/>
      <c r="AF721" s="79"/>
      <c r="AG721" s="79"/>
      <c r="AH721" s="79"/>
    </row>
    <row r="722" spans="17:34" ht="12.75">
      <c r="Q722" s="79"/>
      <c r="R722" s="79"/>
      <c r="S722" s="79"/>
      <c r="T722" s="79"/>
      <c r="U722" s="79"/>
      <c r="V722" s="79"/>
      <c r="W722" s="79"/>
      <c r="X722" s="79"/>
      <c r="Y722" s="79"/>
      <c r="Z722" s="79"/>
      <c r="AA722" s="79"/>
      <c r="AB722" s="79"/>
      <c r="AC722" s="79"/>
      <c r="AD722" s="79"/>
      <c r="AE722" s="79"/>
      <c r="AF722" s="79"/>
      <c r="AG722" s="79"/>
      <c r="AH722" s="79"/>
    </row>
    <row r="723" spans="17:34" ht="12.75">
      <c r="Q723" s="79"/>
      <c r="R723" s="79"/>
      <c r="S723" s="79"/>
      <c r="T723" s="79"/>
      <c r="U723" s="79"/>
      <c r="V723" s="79"/>
      <c r="W723" s="79"/>
      <c r="X723" s="79"/>
      <c r="Y723" s="79"/>
      <c r="Z723" s="79"/>
      <c r="AA723" s="79"/>
      <c r="AB723" s="79"/>
      <c r="AC723" s="79"/>
      <c r="AD723" s="79"/>
      <c r="AE723" s="79"/>
      <c r="AF723" s="79"/>
      <c r="AG723" s="79"/>
      <c r="AH723" s="79"/>
    </row>
    <row r="724" spans="17:34" ht="12.75">
      <c r="Q724" s="79"/>
      <c r="R724" s="79"/>
      <c r="S724" s="79"/>
      <c r="T724" s="79"/>
      <c r="U724" s="79"/>
      <c r="V724" s="79"/>
      <c r="W724" s="79"/>
      <c r="X724" s="79"/>
      <c r="Y724" s="79"/>
      <c r="Z724" s="79"/>
      <c r="AA724" s="79"/>
      <c r="AB724" s="79"/>
      <c r="AC724" s="79"/>
      <c r="AD724" s="79"/>
      <c r="AE724" s="79"/>
      <c r="AF724" s="79"/>
      <c r="AG724" s="79"/>
      <c r="AH724" s="79"/>
    </row>
    <row r="725" spans="17:34" ht="12.75">
      <c r="Q725" s="79"/>
      <c r="R725" s="79"/>
      <c r="S725" s="79"/>
      <c r="T725" s="79"/>
      <c r="U725" s="79"/>
      <c r="V725" s="79"/>
      <c r="W725" s="79"/>
      <c r="X725" s="79"/>
      <c r="Y725" s="79"/>
      <c r="Z725" s="79"/>
      <c r="AA725" s="79"/>
      <c r="AB725" s="79"/>
      <c r="AC725" s="79"/>
      <c r="AD725" s="79"/>
      <c r="AE725" s="79"/>
      <c r="AF725" s="79"/>
      <c r="AG725" s="79"/>
      <c r="AH725" s="79"/>
    </row>
    <row r="726" spans="17:34" ht="12.75">
      <c r="Q726" s="79"/>
      <c r="R726" s="79"/>
      <c r="S726" s="79"/>
      <c r="T726" s="79"/>
      <c r="U726" s="79"/>
      <c r="V726" s="79"/>
      <c r="W726" s="79"/>
      <c r="X726" s="79"/>
      <c r="Y726" s="79"/>
      <c r="Z726" s="79"/>
      <c r="AA726" s="79"/>
      <c r="AB726" s="79"/>
      <c r="AC726" s="79"/>
      <c r="AD726" s="79"/>
      <c r="AE726" s="79"/>
      <c r="AF726" s="79"/>
      <c r="AG726" s="79"/>
      <c r="AH726" s="79"/>
    </row>
    <row r="727" spans="17:34" ht="12.75">
      <c r="Q727" s="79"/>
      <c r="R727" s="79"/>
      <c r="S727" s="79"/>
      <c r="T727" s="79"/>
      <c r="U727" s="79"/>
      <c r="V727" s="79"/>
      <c r="W727" s="79"/>
      <c r="X727" s="79"/>
      <c r="Y727" s="79"/>
      <c r="Z727" s="79"/>
      <c r="AA727" s="79"/>
      <c r="AB727" s="79"/>
      <c r="AC727" s="79"/>
      <c r="AD727" s="79"/>
      <c r="AE727" s="79"/>
      <c r="AF727" s="79"/>
      <c r="AG727" s="79"/>
      <c r="AH727" s="79"/>
    </row>
    <row r="728" spans="17:34" ht="12.75">
      <c r="Q728" s="79"/>
      <c r="R728" s="79"/>
      <c r="S728" s="79"/>
      <c r="T728" s="79"/>
      <c r="U728" s="79"/>
      <c r="V728" s="79"/>
      <c r="W728" s="79"/>
      <c r="X728" s="79"/>
      <c r="Y728" s="79"/>
      <c r="Z728" s="79"/>
      <c r="AA728" s="79"/>
      <c r="AB728" s="79"/>
      <c r="AC728" s="79"/>
      <c r="AD728" s="79"/>
      <c r="AE728" s="79"/>
      <c r="AF728" s="79"/>
      <c r="AG728" s="79"/>
      <c r="AH728" s="79"/>
    </row>
    <row r="729" spans="17:34" ht="12.75">
      <c r="Q729" s="79"/>
      <c r="R729" s="79"/>
      <c r="S729" s="79"/>
      <c r="T729" s="79"/>
      <c r="U729" s="79"/>
      <c r="V729" s="79"/>
      <c r="W729" s="79"/>
      <c r="X729" s="79"/>
      <c r="Y729" s="79"/>
      <c r="Z729" s="79"/>
      <c r="AA729" s="79"/>
      <c r="AB729" s="79"/>
      <c r="AC729" s="79"/>
      <c r="AD729" s="79"/>
      <c r="AE729" s="79"/>
      <c r="AF729" s="79"/>
      <c r="AG729" s="79"/>
      <c r="AH729" s="79"/>
    </row>
    <row r="730" spans="17:34" ht="12.75">
      <c r="Q730" s="79"/>
      <c r="R730" s="79"/>
      <c r="S730" s="79"/>
      <c r="T730" s="79"/>
      <c r="U730" s="79"/>
      <c r="V730" s="79"/>
      <c r="W730" s="79"/>
      <c r="X730" s="79"/>
      <c r="Y730" s="79"/>
      <c r="Z730" s="79"/>
      <c r="AA730" s="79"/>
      <c r="AB730" s="79"/>
      <c r="AC730" s="79"/>
      <c r="AD730" s="79"/>
      <c r="AE730" s="79"/>
      <c r="AF730" s="79"/>
      <c r="AG730" s="79"/>
      <c r="AH730" s="79"/>
    </row>
    <row r="731" spans="17:34" ht="12.75">
      <c r="Q731" s="79"/>
      <c r="R731" s="79"/>
      <c r="S731" s="79"/>
      <c r="T731" s="79"/>
      <c r="U731" s="79"/>
      <c r="V731" s="79"/>
      <c r="W731" s="79"/>
      <c r="X731" s="79"/>
      <c r="Y731" s="79"/>
      <c r="Z731" s="79"/>
      <c r="AA731" s="79"/>
      <c r="AB731" s="79"/>
      <c r="AC731" s="79"/>
      <c r="AD731" s="79"/>
      <c r="AE731" s="79"/>
      <c r="AF731" s="79"/>
      <c r="AG731" s="79"/>
      <c r="AH731" s="79"/>
    </row>
    <row r="732" spans="17:34" ht="12.75">
      <c r="Q732" s="79"/>
      <c r="R732" s="79"/>
      <c r="S732" s="79"/>
      <c r="T732" s="79"/>
      <c r="U732" s="79"/>
      <c r="V732" s="79"/>
      <c r="W732" s="79"/>
      <c r="X732" s="79"/>
      <c r="Y732" s="79"/>
      <c r="Z732" s="79"/>
      <c r="AA732" s="79"/>
      <c r="AB732" s="79"/>
      <c r="AC732" s="79"/>
      <c r="AD732" s="79"/>
      <c r="AE732" s="79"/>
      <c r="AF732" s="79"/>
      <c r="AG732" s="79"/>
      <c r="AH732" s="79"/>
    </row>
    <row r="733" spans="17:34" ht="12.75">
      <c r="Q733" s="79"/>
      <c r="R733" s="79"/>
      <c r="S733" s="79"/>
      <c r="T733" s="79"/>
      <c r="U733" s="79"/>
      <c r="V733" s="79"/>
      <c r="W733" s="79"/>
      <c r="X733" s="79"/>
      <c r="Y733" s="79"/>
      <c r="Z733" s="79"/>
      <c r="AA733" s="79"/>
      <c r="AB733" s="79"/>
      <c r="AC733" s="79"/>
      <c r="AD733" s="79"/>
      <c r="AE733" s="79"/>
      <c r="AF733" s="79"/>
      <c r="AG733" s="79"/>
      <c r="AH733" s="79"/>
    </row>
    <row r="734" spans="17:34" ht="12.75">
      <c r="Q734" s="79"/>
      <c r="R734" s="79"/>
      <c r="S734" s="79"/>
      <c r="T734" s="79"/>
      <c r="U734" s="79"/>
      <c r="V734" s="79"/>
      <c r="W734" s="79"/>
      <c r="X734" s="79"/>
      <c r="Y734" s="79"/>
      <c r="Z734" s="79"/>
      <c r="AA734" s="79"/>
      <c r="AB734" s="79"/>
      <c r="AC734" s="79"/>
      <c r="AD734" s="79"/>
      <c r="AE734" s="79"/>
      <c r="AF734" s="79"/>
      <c r="AG734" s="79"/>
      <c r="AH734" s="79"/>
    </row>
    <row r="735" spans="17:34" ht="12.75">
      <c r="Q735" s="79"/>
      <c r="R735" s="79"/>
      <c r="S735" s="79"/>
      <c r="T735" s="79"/>
      <c r="U735" s="79"/>
      <c r="V735" s="79"/>
      <c r="W735" s="79"/>
      <c r="X735" s="79"/>
      <c r="Y735" s="79"/>
      <c r="Z735" s="79"/>
      <c r="AA735" s="79"/>
      <c r="AB735" s="79"/>
      <c r="AC735" s="79"/>
      <c r="AD735" s="79"/>
      <c r="AE735" s="79"/>
      <c r="AF735" s="79"/>
      <c r="AG735" s="79"/>
      <c r="AH735" s="79"/>
    </row>
    <row r="736" spans="17:34" ht="12.75">
      <c r="Q736" s="79"/>
      <c r="R736" s="79"/>
      <c r="S736" s="79"/>
      <c r="T736" s="79"/>
      <c r="U736" s="79"/>
      <c r="V736" s="79"/>
      <c r="W736" s="79"/>
      <c r="X736" s="79"/>
      <c r="Y736" s="79"/>
      <c r="Z736" s="79"/>
      <c r="AA736" s="79"/>
      <c r="AB736" s="79"/>
      <c r="AC736" s="79"/>
      <c r="AD736" s="79"/>
      <c r="AE736" s="79"/>
      <c r="AF736" s="79"/>
      <c r="AG736" s="79"/>
      <c r="AH736" s="79"/>
    </row>
    <row r="737" spans="17:34" ht="12.75">
      <c r="Q737" s="79"/>
      <c r="R737" s="79"/>
      <c r="S737" s="79"/>
      <c r="T737" s="79"/>
      <c r="U737" s="79"/>
      <c r="V737" s="79"/>
      <c r="W737" s="79"/>
      <c r="X737" s="79"/>
      <c r="Y737" s="79"/>
      <c r="Z737" s="79"/>
      <c r="AA737" s="79"/>
      <c r="AB737" s="79"/>
      <c r="AC737" s="79"/>
      <c r="AD737" s="79"/>
      <c r="AE737" s="79"/>
      <c r="AF737" s="79"/>
      <c r="AG737" s="79"/>
      <c r="AH737" s="79"/>
    </row>
    <row r="738" spans="17:34" ht="12.75">
      <c r="Q738" s="79"/>
      <c r="R738" s="79"/>
      <c r="S738" s="79"/>
      <c r="T738" s="79"/>
      <c r="U738" s="79"/>
      <c r="V738" s="79"/>
      <c r="W738" s="79"/>
      <c r="X738" s="79"/>
      <c r="Y738" s="79"/>
      <c r="Z738" s="79"/>
      <c r="AA738" s="79"/>
      <c r="AB738" s="79"/>
      <c r="AC738" s="79"/>
      <c r="AD738" s="79"/>
      <c r="AE738" s="79"/>
      <c r="AF738" s="79"/>
      <c r="AG738" s="79"/>
      <c r="AH738" s="79"/>
    </row>
    <row r="739" spans="17:34" ht="12.75">
      <c r="Q739" s="79"/>
      <c r="R739" s="79"/>
      <c r="S739" s="79"/>
      <c r="T739" s="79"/>
      <c r="U739" s="79"/>
      <c r="V739" s="79"/>
      <c r="W739" s="79"/>
      <c r="X739" s="79"/>
      <c r="Y739" s="79"/>
      <c r="Z739" s="79"/>
      <c r="AA739" s="79"/>
      <c r="AB739" s="79"/>
      <c r="AC739" s="79"/>
      <c r="AD739" s="79"/>
      <c r="AE739" s="79"/>
      <c r="AF739" s="79"/>
      <c r="AG739" s="79"/>
      <c r="AH739" s="79"/>
    </row>
    <row r="740" spans="17:34" ht="12.75">
      <c r="Q740" s="79"/>
      <c r="R740" s="79"/>
      <c r="S740" s="79"/>
      <c r="T740" s="79"/>
      <c r="U740" s="79"/>
      <c r="V740" s="79"/>
      <c r="W740" s="79"/>
      <c r="X740" s="79"/>
      <c r="Y740" s="79"/>
      <c r="Z740" s="79"/>
      <c r="AA740" s="79"/>
      <c r="AB740" s="79"/>
      <c r="AC740" s="79"/>
      <c r="AD740" s="79"/>
      <c r="AE740" s="79"/>
      <c r="AF740" s="79"/>
      <c r="AG740" s="79"/>
      <c r="AH740" s="79"/>
    </row>
    <row r="741" spans="17:34" ht="12.75">
      <c r="Q741" s="79"/>
      <c r="R741" s="79"/>
      <c r="S741" s="79"/>
      <c r="T741" s="79"/>
      <c r="U741" s="79"/>
      <c r="V741" s="79"/>
      <c r="W741" s="79"/>
      <c r="X741" s="79"/>
      <c r="Y741" s="79"/>
      <c r="Z741" s="79"/>
      <c r="AA741" s="79"/>
      <c r="AB741" s="79"/>
      <c r="AC741" s="79"/>
      <c r="AD741" s="79"/>
      <c r="AE741" s="79"/>
      <c r="AF741" s="79"/>
      <c r="AG741" s="79"/>
      <c r="AH741" s="79"/>
    </row>
    <row r="742" spans="17:34" ht="12.75">
      <c r="Q742" s="79"/>
      <c r="R742" s="79"/>
      <c r="S742" s="79"/>
      <c r="T742" s="79"/>
      <c r="U742" s="79"/>
      <c r="V742" s="79"/>
      <c r="W742" s="79"/>
      <c r="X742" s="79"/>
      <c r="Y742" s="79"/>
      <c r="Z742" s="79"/>
      <c r="AA742" s="79"/>
      <c r="AB742" s="79"/>
      <c r="AC742" s="79"/>
      <c r="AD742" s="79"/>
      <c r="AE742" s="79"/>
      <c r="AF742" s="79"/>
      <c r="AG742" s="79"/>
      <c r="AH742" s="79"/>
    </row>
    <row r="743" spans="17:34" ht="12.75">
      <c r="Q743" s="79"/>
      <c r="R743" s="79"/>
      <c r="S743" s="79"/>
      <c r="T743" s="79"/>
      <c r="U743" s="79"/>
      <c r="V743" s="79"/>
      <c r="W743" s="79"/>
      <c r="X743" s="79"/>
      <c r="Y743" s="79"/>
      <c r="Z743" s="79"/>
      <c r="AA743" s="79"/>
      <c r="AB743" s="79"/>
      <c r="AC743" s="79"/>
      <c r="AD743" s="79"/>
      <c r="AE743" s="79"/>
      <c r="AF743" s="79"/>
      <c r="AG743" s="79"/>
      <c r="AH743" s="79"/>
    </row>
    <row r="744" spans="17:34" ht="12.75"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  <c r="AB744" s="79"/>
      <c r="AC744" s="79"/>
      <c r="AD744" s="79"/>
      <c r="AE744" s="79"/>
      <c r="AF744" s="79"/>
      <c r="AG744" s="79"/>
      <c r="AH744" s="79"/>
    </row>
    <row r="745" spans="17:34" ht="12.75"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79"/>
      <c r="AB745" s="79"/>
      <c r="AC745" s="79"/>
      <c r="AD745" s="79"/>
      <c r="AE745" s="79"/>
      <c r="AF745" s="79"/>
      <c r="AG745" s="79"/>
      <c r="AH745" s="79"/>
    </row>
    <row r="746" spans="17:34" ht="12.75"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79"/>
      <c r="AB746" s="79"/>
      <c r="AC746" s="79"/>
      <c r="AD746" s="79"/>
      <c r="AE746" s="79"/>
      <c r="AF746" s="79"/>
      <c r="AG746" s="79"/>
      <c r="AH746" s="79"/>
    </row>
    <row r="747" spans="17:34" ht="12.75">
      <c r="Q747" s="79"/>
      <c r="R747" s="79"/>
      <c r="S747" s="79"/>
      <c r="T747" s="79"/>
      <c r="U747" s="79"/>
      <c r="V747" s="79"/>
      <c r="W747" s="79"/>
      <c r="X747" s="79"/>
      <c r="Y747" s="79"/>
      <c r="Z747" s="79"/>
      <c r="AA747" s="79"/>
      <c r="AB747" s="79"/>
      <c r="AC747" s="79"/>
      <c r="AD747" s="79"/>
      <c r="AE747" s="79"/>
      <c r="AF747" s="79"/>
      <c r="AG747" s="79"/>
      <c r="AH747" s="79"/>
    </row>
    <row r="748" spans="17:34" ht="12.75">
      <c r="Q748" s="79"/>
      <c r="R748" s="79"/>
      <c r="S748" s="79"/>
      <c r="T748" s="79"/>
      <c r="U748" s="79"/>
      <c r="V748" s="79"/>
      <c r="W748" s="79"/>
      <c r="X748" s="79"/>
      <c r="Y748" s="79"/>
      <c r="Z748" s="79"/>
      <c r="AA748" s="79"/>
      <c r="AB748" s="79"/>
      <c r="AC748" s="79"/>
      <c r="AD748" s="79"/>
      <c r="AE748" s="79"/>
      <c r="AF748" s="79"/>
      <c r="AG748" s="79"/>
      <c r="AH748" s="79"/>
    </row>
    <row r="749" spans="17:34" ht="12.75">
      <c r="Q749" s="79"/>
      <c r="R749" s="79"/>
      <c r="S749" s="79"/>
      <c r="T749" s="79"/>
      <c r="U749" s="79"/>
      <c r="V749" s="79"/>
      <c r="W749" s="79"/>
      <c r="X749" s="79"/>
      <c r="Y749" s="79"/>
      <c r="Z749" s="79"/>
      <c r="AA749" s="79"/>
      <c r="AB749" s="79"/>
      <c r="AC749" s="79"/>
      <c r="AD749" s="79"/>
      <c r="AE749" s="79"/>
      <c r="AF749" s="79"/>
      <c r="AG749" s="79"/>
      <c r="AH749" s="79"/>
    </row>
    <row r="750" spans="17:34" ht="12.75">
      <c r="Q750" s="79"/>
      <c r="R750" s="79"/>
      <c r="S750" s="79"/>
      <c r="T750" s="79"/>
      <c r="U750" s="79"/>
      <c r="V750" s="79"/>
      <c r="W750" s="79"/>
      <c r="X750" s="79"/>
      <c r="Y750" s="79"/>
      <c r="Z750" s="79"/>
      <c r="AA750" s="79"/>
      <c r="AB750" s="79"/>
      <c r="AC750" s="79"/>
      <c r="AD750" s="79"/>
      <c r="AE750" s="79"/>
      <c r="AF750" s="79"/>
      <c r="AG750" s="79"/>
      <c r="AH750" s="79"/>
    </row>
    <row r="751" spans="17:34" ht="12.75"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79"/>
      <c r="AB751" s="79"/>
      <c r="AC751" s="79"/>
      <c r="AD751" s="79"/>
      <c r="AE751" s="79"/>
      <c r="AF751" s="79"/>
      <c r="AG751" s="79"/>
      <c r="AH751" s="79"/>
    </row>
    <row r="752" spans="17:34" ht="12.75"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79"/>
      <c r="AB752" s="79"/>
      <c r="AC752" s="79"/>
      <c r="AD752" s="79"/>
      <c r="AE752" s="79"/>
      <c r="AF752" s="79"/>
      <c r="AG752" s="79"/>
      <c r="AH752" s="79"/>
    </row>
    <row r="753" spans="17:34" ht="12.75"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</row>
    <row r="754" spans="17:34" ht="12.75"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</row>
    <row r="755" spans="17:34" ht="12.75"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</row>
    <row r="756" spans="17:34" ht="12.75"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</row>
    <row r="757" spans="17:34" ht="12.75">
      <c r="Q757" s="79"/>
      <c r="R757" s="79"/>
      <c r="S757" s="79"/>
      <c r="T757" s="79"/>
      <c r="U757" s="79"/>
      <c r="V757" s="79"/>
      <c r="W757" s="79"/>
      <c r="X757" s="79"/>
      <c r="Y757" s="79"/>
      <c r="Z757" s="79"/>
      <c r="AA757" s="79"/>
      <c r="AB757" s="79"/>
      <c r="AC757" s="79"/>
      <c r="AD757" s="79"/>
      <c r="AE757" s="79"/>
      <c r="AF757" s="79"/>
      <c r="AG757" s="79"/>
      <c r="AH757" s="79"/>
    </row>
    <row r="758" spans="17:34" ht="12.75">
      <c r="Q758" s="79"/>
      <c r="R758" s="79"/>
      <c r="S758" s="79"/>
      <c r="T758" s="79"/>
      <c r="U758" s="79"/>
      <c r="V758" s="79"/>
      <c r="W758" s="79"/>
      <c r="X758" s="79"/>
      <c r="Y758" s="79"/>
      <c r="Z758" s="79"/>
      <c r="AA758" s="79"/>
      <c r="AB758" s="79"/>
      <c r="AC758" s="79"/>
      <c r="AD758" s="79"/>
      <c r="AE758" s="79"/>
      <c r="AF758" s="79"/>
      <c r="AG758" s="79"/>
      <c r="AH758" s="79"/>
    </row>
    <row r="759" spans="17:34" ht="12.75">
      <c r="Q759" s="79"/>
      <c r="R759" s="79"/>
      <c r="S759" s="79"/>
      <c r="T759" s="79"/>
      <c r="U759" s="79"/>
      <c r="V759" s="79"/>
      <c r="W759" s="79"/>
      <c r="X759" s="79"/>
      <c r="Y759" s="79"/>
      <c r="Z759" s="79"/>
      <c r="AA759" s="79"/>
      <c r="AB759" s="79"/>
      <c r="AC759" s="79"/>
      <c r="AD759" s="79"/>
      <c r="AE759" s="79"/>
      <c r="AF759" s="79"/>
      <c r="AG759" s="79"/>
      <c r="AH759" s="79"/>
    </row>
    <row r="760" spans="17:34" ht="12.75">
      <c r="Q760" s="79"/>
      <c r="R760" s="79"/>
      <c r="S760" s="79"/>
      <c r="T760" s="79"/>
      <c r="U760" s="79"/>
      <c r="V760" s="79"/>
      <c r="W760" s="79"/>
      <c r="X760" s="79"/>
      <c r="Y760" s="79"/>
      <c r="Z760" s="79"/>
      <c r="AA760" s="79"/>
      <c r="AB760" s="79"/>
      <c r="AC760" s="79"/>
      <c r="AD760" s="79"/>
      <c r="AE760" s="79"/>
      <c r="AF760" s="79"/>
      <c r="AG760" s="79"/>
      <c r="AH760" s="79"/>
    </row>
    <row r="761" spans="17:34" ht="12.75"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</row>
    <row r="762" spans="17:34" ht="12.75"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</row>
    <row r="763" spans="17:34" ht="12.75"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</row>
    <row r="764" spans="17:34" ht="12.75"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</row>
    <row r="765" spans="17:34" ht="12.75"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</row>
    <row r="766" spans="17:34" ht="12.75"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</row>
    <row r="767" spans="17:34" ht="12.75"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</row>
    <row r="768" spans="17:34" ht="12.75"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</row>
    <row r="769" spans="17:34" ht="12.75"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</row>
    <row r="770" spans="17:34" ht="12.75"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  <c r="AH770" s="79"/>
    </row>
    <row r="771" spans="17:34" ht="12.75"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</row>
    <row r="772" spans="17:34" ht="12.75"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</row>
    <row r="773" spans="17:34" ht="12.75"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</row>
    <row r="774" spans="17:34" ht="12.75"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</row>
    <row r="775" spans="17:34" ht="12.75"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</row>
    <row r="776" spans="17:34" ht="12.75"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  <c r="AH776" s="79"/>
    </row>
    <row r="777" spans="17:34" ht="12.75"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  <c r="AG777" s="79"/>
      <c r="AH777" s="79"/>
    </row>
    <row r="778" spans="17:34" ht="12.75"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  <c r="AH778" s="79"/>
    </row>
    <row r="779" spans="17:34" ht="12.75"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</row>
    <row r="780" spans="17:34" ht="12.75"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  <c r="AH780" s="79"/>
    </row>
    <row r="781" spans="17:34" ht="12.75"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</row>
    <row r="782" spans="17:34" ht="12.75"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/>
      <c r="AH782" s="79"/>
    </row>
    <row r="783" spans="17:34" ht="12.75"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</row>
    <row r="784" spans="17:34" ht="12.75"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</row>
    <row r="785" spans="17:34" ht="12.75"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  <c r="AH785" s="79"/>
    </row>
    <row r="786" spans="17:34" ht="12.75"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</row>
    <row r="787" spans="17:34" ht="12.75"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</row>
    <row r="788" spans="17:34" ht="12.75"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</row>
    <row r="789" spans="17:34" ht="12.75"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</row>
    <row r="790" spans="17:34" ht="12.75"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  <c r="AH790" s="79"/>
    </row>
    <row r="791" spans="17:34" ht="12.75"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  <c r="AG791" s="79"/>
      <c r="AH791" s="79"/>
    </row>
    <row r="792" spans="17:34" ht="12.75"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</row>
  </sheetData>
  <printOptions/>
  <pageMargins left="0.35" right="0.35" top="0.5" bottom="0.5" header="0.5" footer="0.5"/>
  <pageSetup horizontalDpi="355" verticalDpi="355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T1022"/>
  <sheetViews>
    <sheetView workbookViewId="0" topLeftCell="A1">
      <selection activeCell="G20" sqref="G20"/>
    </sheetView>
  </sheetViews>
  <sheetFormatPr defaultColWidth="9.140625" defaultRowHeight="12.75"/>
  <cols>
    <col min="1" max="1" width="5.421875" style="74" customWidth="1"/>
    <col min="2" max="2" width="12.140625" style="76" customWidth="1"/>
    <col min="3" max="3" width="5.8515625" style="76" customWidth="1"/>
    <col min="4" max="4" width="13.421875" style="76" customWidth="1"/>
    <col min="5" max="5" width="10.421875" style="226" customWidth="1"/>
    <col min="6" max="6" width="26.8515625" style="237" customWidth="1"/>
    <col min="7" max="7" width="12.28125" style="76" customWidth="1"/>
    <col min="8" max="8" width="14.28125" style="76" customWidth="1"/>
    <col min="9" max="9" width="8.57421875" style="74" customWidth="1"/>
    <col min="10" max="10" width="19.57421875" style="76" customWidth="1"/>
    <col min="11" max="11" width="12.00390625" style="76" customWidth="1"/>
    <col min="12" max="12" width="16.00390625" style="76" customWidth="1"/>
    <col min="13" max="13" width="18.8515625" style="76" customWidth="1"/>
    <col min="14" max="14" width="20.8515625" style="86" customWidth="1"/>
    <col min="15" max="15" width="8.140625" style="74" customWidth="1"/>
    <col min="16" max="16" width="6.57421875" style="167" customWidth="1"/>
    <col min="17" max="17" width="12.8515625" style="79" customWidth="1"/>
    <col min="18" max="18" width="17.421875" style="79" customWidth="1"/>
    <col min="19" max="22" width="9.00390625" style="79" customWidth="1"/>
  </cols>
  <sheetData>
    <row r="1" spans="2:46" ht="15.75">
      <c r="B1" s="259">
        <v>39758</v>
      </c>
      <c r="F1" s="242"/>
      <c r="I1" s="170" t="s">
        <v>2801</v>
      </c>
      <c r="K1" s="78"/>
      <c r="N1" s="85"/>
      <c r="O1" s="158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</row>
    <row r="2" spans="2:46" ht="12.75" customHeight="1">
      <c r="B2" s="82" t="s">
        <v>2009</v>
      </c>
      <c r="J2" s="76" t="s">
        <v>324</v>
      </c>
      <c r="K2" s="76" t="s">
        <v>325</v>
      </c>
      <c r="M2" s="76" t="s">
        <v>326</v>
      </c>
      <c r="N2" s="80" t="s">
        <v>327</v>
      </c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</row>
    <row r="3" spans="1:16" s="84" customFormat="1" ht="12.75" customHeight="1">
      <c r="A3" s="81" t="s">
        <v>328</v>
      </c>
      <c r="B3" s="82" t="s">
        <v>71</v>
      </c>
      <c r="C3" s="82" t="s">
        <v>329</v>
      </c>
      <c r="D3" s="82" t="s">
        <v>250</v>
      </c>
      <c r="E3" s="227" t="s">
        <v>2025</v>
      </c>
      <c r="F3" s="238" t="s">
        <v>336</v>
      </c>
      <c r="G3" s="82" t="s">
        <v>331</v>
      </c>
      <c r="H3" s="82" t="s">
        <v>1384</v>
      </c>
      <c r="I3" s="81" t="s">
        <v>332</v>
      </c>
      <c r="J3" s="83" t="s">
        <v>1385</v>
      </c>
      <c r="K3" s="122" t="s">
        <v>2026</v>
      </c>
      <c r="L3" s="83" t="s">
        <v>2027</v>
      </c>
      <c r="M3" s="123" t="s">
        <v>2028</v>
      </c>
      <c r="N3" s="83" t="s">
        <v>2029</v>
      </c>
      <c r="O3" s="81" t="s">
        <v>330</v>
      </c>
      <c r="P3" s="157" t="s">
        <v>179</v>
      </c>
    </row>
    <row r="4" spans="9:46" ht="12.75" customHeight="1">
      <c r="I4" s="74" t="s">
        <v>333</v>
      </c>
      <c r="K4" s="122"/>
      <c r="L4" s="85"/>
      <c r="M4" s="74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</row>
    <row r="5" spans="11:46" ht="12.75" customHeight="1">
      <c r="K5" s="74"/>
      <c r="L5" s="85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</row>
    <row r="6" spans="1:46" ht="12.75" customHeight="1">
      <c r="A6" s="74">
        <v>1</v>
      </c>
      <c r="B6" s="100" t="s">
        <v>1845</v>
      </c>
      <c r="C6" s="100" t="s">
        <v>335</v>
      </c>
      <c r="D6" s="76" t="s">
        <v>311</v>
      </c>
      <c r="E6" s="279">
        <v>13350.7716</v>
      </c>
      <c r="F6" s="239" t="s">
        <v>1844</v>
      </c>
      <c r="G6" s="100" t="s">
        <v>305</v>
      </c>
      <c r="H6" s="100" t="s">
        <v>2802</v>
      </c>
      <c r="I6" s="103">
        <v>1509975</v>
      </c>
      <c r="J6" s="100" t="s">
        <v>2803</v>
      </c>
      <c r="K6" s="100" t="s">
        <v>2030</v>
      </c>
      <c r="L6" s="100" t="s">
        <v>2314</v>
      </c>
      <c r="M6" s="85" t="s">
        <v>2328</v>
      </c>
      <c r="N6" s="95" t="s">
        <v>2342</v>
      </c>
      <c r="O6" s="107" t="s">
        <v>972</v>
      </c>
      <c r="P6" s="167">
        <v>1</v>
      </c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</row>
    <row r="7" spans="7:46" ht="12.75" customHeight="1">
      <c r="G7" s="100"/>
      <c r="H7" s="100" t="s">
        <v>2804</v>
      </c>
      <c r="I7" s="103"/>
      <c r="J7" s="100" t="s">
        <v>2805</v>
      </c>
      <c r="K7" s="100" t="s">
        <v>2031</v>
      </c>
      <c r="L7" s="100" t="s">
        <v>2315</v>
      </c>
      <c r="M7" s="85" t="s">
        <v>2329</v>
      </c>
      <c r="N7" s="87" t="s">
        <v>2343</v>
      </c>
      <c r="O7" s="107" t="s">
        <v>972</v>
      </c>
      <c r="P7" s="167">
        <v>1</v>
      </c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</row>
    <row r="8" spans="2:46" ht="12.75" customHeight="1">
      <c r="B8" s="100"/>
      <c r="G8" s="100"/>
      <c r="H8" s="100" t="s">
        <v>2806</v>
      </c>
      <c r="I8" s="103"/>
      <c r="J8" s="100" t="s">
        <v>2807</v>
      </c>
      <c r="K8" s="100"/>
      <c r="L8" s="100"/>
      <c r="M8" s="85"/>
      <c r="N8" s="87"/>
      <c r="O8" s="107"/>
      <c r="P8" s="167">
        <v>0</v>
      </c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</row>
    <row r="9" spans="2:46" ht="12.75" customHeight="1">
      <c r="B9" s="100"/>
      <c r="C9" s="100"/>
      <c r="F9" s="239"/>
      <c r="G9" s="100"/>
      <c r="H9" s="100" t="s">
        <v>2808</v>
      </c>
      <c r="I9" s="103"/>
      <c r="J9" s="100" t="s">
        <v>2809</v>
      </c>
      <c r="K9" s="100"/>
      <c r="L9" s="100"/>
      <c r="M9" s="85"/>
      <c r="N9" s="87"/>
      <c r="O9" s="107"/>
      <c r="P9" s="168">
        <v>0</v>
      </c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</row>
    <row r="10" spans="2:46" ht="12.75" customHeight="1">
      <c r="B10" s="100"/>
      <c r="C10" s="100"/>
      <c r="G10" s="100"/>
      <c r="H10" s="100" t="s">
        <v>465</v>
      </c>
      <c r="I10" s="103"/>
      <c r="J10" s="100" t="s">
        <v>337</v>
      </c>
      <c r="K10" s="100"/>
      <c r="L10" s="100"/>
      <c r="M10" s="85"/>
      <c r="N10" s="87"/>
      <c r="O10" s="107"/>
      <c r="P10" s="168">
        <v>0</v>
      </c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</row>
    <row r="11" spans="2:46" ht="12.75" customHeight="1">
      <c r="B11" s="100"/>
      <c r="C11" s="100"/>
      <c r="G11" s="100"/>
      <c r="H11" s="100" t="s">
        <v>466</v>
      </c>
      <c r="I11" s="103"/>
      <c r="J11" s="100" t="s">
        <v>338</v>
      </c>
      <c r="K11" s="100"/>
      <c r="L11" s="100"/>
      <c r="M11" s="85"/>
      <c r="N11" s="87"/>
      <c r="O11" s="107"/>
      <c r="P11" s="168">
        <v>0</v>
      </c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</row>
    <row r="12" spans="2:46" ht="12.75" customHeight="1">
      <c r="B12" s="100"/>
      <c r="C12" s="100"/>
      <c r="G12" s="100"/>
      <c r="H12" s="100" t="s">
        <v>467</v>
      </c>
      <c r="I12" s="103"/>
      <c r="J12" s="100" t="s">
        <v>339</v>
      </c>
      <c r="K12" s="100"/>
      <c r="L12" s="100"/>
      <c r="M12" s="85"/>
      <c r="N12" s="87"/>
      <c r="O12" s="107"/>
      <c r="P12" s="168">
        <v>0</v>
      </c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</row>
    <row r="13" spans="1:46" ht="12.75" customHeight="1">
      <c r="A13" s="91"/>
      <c r="B13" s="102"/>
      <c r="C13" s="102"/>
      <c r="D13" s="90"/>
      <c r="E13" s="269"/>
      <c r="F13" s="240"/>
      <c r="G13" s="102"/>
      <c r="H13" s="102" t="s">
        <v>468</v>
      </c>
      <c r="I13" s="104"/>
      <c r="J13" s="102" t="s">
        <v>340</v>
      </c>
      <c r="K13" s="102"/>
      <c r="L13" s="102"/>
      <c r="M13" s="92"/>
      <c r="N13" s="97"/>
      <c r="O13" s="108"/>
      <c r="P13" s="169">
        <v>0</v>
      </c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</row>
    <row r="14" spans="1:46" ht="12.75" customHeight="1">
      <c r="A14" s="74">
        <v>2</v>
      </c>
      <c r="B14" s="76" t="s">
        <v>1442</v>
      </c>
      <c r="C14" s="76" t="s">
        <v>334</v>
      </c>
      <c r="D14" s="243" t="s">
        <v>2413</v>
      </c>
      <c r="E14" s="279">
        <v>13350.7716</v>
      </c>
      <c r="F14" s="237" t="s">
        <v>1649</v>
      </c>
      <c r="G14" s="100" t="s">
        <v>2810</v>
      </c>
      <c r="H14" s="100" t="s">
        <v>2811</v>
      </c>
      <c r="I14" s="103">
        <v>1508829</v>
      </c>
      <c r="J14" s="100" t="s">
        <v>2812</v>
      </c>
      <c r="K14" s="100" t="s">
        <v>2032</v>
      </c>
      <c r="L14" s="100" t="s">
        <v>2316</v>
      </c>
      <c r="M14" s="85" t="s">
        <v>2330</v>
      </c>
      <c r="N14" s="95" t="s">
        <v>2344</v>
      </c>
      <c r="O14" s="107" t="s">
        <v>972</v>
      </c>
      <c r="P14" s="168">
        <v>1</v>
      </c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</row>
    <row r="15" spans="1:46" ht="12.75" customHeight="1">
      <c r="A15" s="74">
        <v>3</v>
      </c>
      <c r="B15" s="76" t="s">
        <v>1443</v>
      </c>
      <c r="C15" s="76" t="s">
        <v>334</v>
      </c>
      <c r="D15" s="243" t="s">
        <v>76</v>
      </c>
      <c r="E15" s="277">
        <v>13352.8816</v>
      </c>
      <c r="F15" s="237" t="s">
        <v>1650</v>
      </c>
      <c r="G15" s="100"/>
      <c r="H15" s="100" t="s">
        <v>2813</v>
      </c>
      <c r="I15" s="103"/>
      <c r="J15" s="100" t="s">
        <v>2814</v>
      </c>
      <c r="K15" s="100" t="s">
        <v>2033</v>
      </c>
      <c r="L15" s="100" t="s">
        <v>2317</v>
      </c>
      <c r="M15" s="85" t="s">
        <v>2331</v>
      </c>
      <c r="N15" s="95" t="s">
        <v>2345</v>
      </c>
      <c r="O15" s="107" t="s">
        <v>972</v>
      </c>
      <c r="P15" s="168">
        <v>1</v>
      </c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</row>
    <row r="16" spans="1:46" ht="12.75" customHeight="1">
      <c r="A16" s="74">
        <v>4</v>
      </c>
      <c r="B16" s="76" t="s">
        <v>1444</v>
      </c>
      <c r="C16" s="76" t="s">
        <v>334</v>
      </c>
      <c r="D16" s="100"/>
      <c r="E16" s="277">
        <v>13355.0916</v>
      </c>
      <c r="F16" s="237" t="s">
        <v>1651</v>
      </c>
      <c r="G16" s="100"/>
      <c r="H16" s="100" t="s">
        <v>0</v>
      </c>
      <c r="I16" s="103"/>
      <c r="J16" s="100" t="s">
        <v>1</v>
      </c>
      <c r="K16" s="100"/>
      <c r="L16" s="100"/>
      <c r="M16" s="85"/>
      <c r="N16" s="95"/>
      <c r="O16" s="107" t="s">
        <v>972</v>
      </c>
      <c r="P16" s="168">
        <v>1</v>
      </c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</row>
    <row r="17" spans="1:46" ht="12.75" customHeight="1">
      <c r="A17" s="74">
        <v>5</v>
      </c>
      <c r="B17" s="76" t="s">
        <v>1445</v>
      </c>
      <c r="C17" s="76" t="s">
        <v>334</v>
      </c>
      <c r="D17" s="100"/>
      <c r="E17" s="277">
        <v>13356.0916</v>
      </c>
      <c r="F17" s="237" t="s">
        <v>1652</v>
      </c>
      <c r="G17" s="100"/>
      <c r="H17" s="100" t="s">
        <v>2</v>
      </c>
      <c r="I17" s="103"/>
      <c r="J17" s="100" t="s">
        <v>3</v>
      </c>
      <c r="K17" s="100"/>
      <c r="L17" s="100"/>
      <c r="M17" s="85"/>
      <c r="N17" s="95"/>
      <c r="O17" s="107" t="s">
        <v>972</v>
      </c>
      <c r="P17" s="168">
        <v>1</v>
      </c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</row>
    <row r="18" spans="1:46" ht="12.75" customHeight="1">
      <c r="A18" s="74">
        <v>6</v>
      </c>
      <c r="B18" s="76" t="s">
        <v>1446</v>
      </c>
      <c r="C18" s="76" t="s">
        <v>334</v>
      </c>
      <c r="D18" s="100"/>
      <c r="E18" s="277">
        <v>13358.9008</v>
      </c>
      <c r="F18" s="237" t="s">
        <v>1653</v>
      </c>
      <c r="G18" s="100"/>
      <c r="H18" s="100" t="s">
        <v>4</v>
      </c>
      <c r="I18" s="103"/>
      <c r="J18" s="100" t="s">
        <v>5</v>
      </c>
      <c r="K18" s="100"/>
      <c r="L18" s="100"/>
      <c r="M18" s="85"/>
      <c r="N18" s="95"/>
      <c r="O18" s="107" t="s">
        <v>972</v>
      </c>
      <c r="P18" s="168">
        <v>1</v>
      </c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</row>
    <row r="19" spans="7:46" ht="12.75" customHeight="1">
      <c r="G19" s="100"/>
      <c r="H19" s="100" t="s">
        <v>6</v>
      </c>
      <c r="I19" s="103"/>
      <c r="J19" s="100" t="s">
        <v>7</v>
      </c>
      <c r="K19" s="100"/>
      <c r="L19" s="100"/>
      <c r="M19" s="85"/>
      <c r="N19" s="87"/>
      <c r="O19" s="107"/>
      <c r="P19" s="168">
        <v>0</v>
      </c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</row>
    <row r="20" spans="4:46" ht="12.75" customHeight="1">
      <c r="D20" s="100"/>
      <c r="G20" s="100"/>
      <c r="H20" s="100" t="s">
        <v>469</v>
      </c>
      <c r="I20" s="103"/>
      <c r="J20" s="100" t="s">
        <v>346</v>
      </c>
      <c r="K20" s="100"/>
      <c r="L20" s="100"/>
      <c r="M20" s="85"/>
      <c r="N20" s="95"/>
      <c r="O20" s="107"/>
      <c r="P20" s="168">
        <v>0</v>
      </c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</row>
    <row r="21" spans="1:46" ht="12.75" customHeight="1">
      <c r="A21" s="91"/>
      <c r="B21" s="90"/>
      <c r="C21" s="90"/>
      <c r="D21" s="102"/>
      <c r="E21" s="269"/>
      <c r="F21" s="240"/>
      <c r="G21" s="102"/>
      <c r="H21" s="102" t="s">
        <v>470</v>
      </c>
      <c r="I21" s="104"/>
      <c r="J21" s="102" t="s">
        <v>348</v>
      </c>
      <c r="K21" s="102"/>
      <c r="L21" s="102"/>
      <c r="M21" s="92"/>
      <c r="N21" s="97"/>
      <c r="O21" s="108"/>
      <c r="P21" s="169">
        <v>0</v>
      </c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</row>
    <row r="22" spans="1:46" ht="12.75" customHeight="1">
      <c r="A22" s="74">
        <v>7</v>
      </c>
      <c r="B22" s="76" t="s">
        <v>1886</v>
      </c>
      <c r="C22" s="76" t="s">
        <v>334</v>
      </c>
      <c r="D22" s="260" t="s">
        <v>80</v>
      </c>
      <c r="E22" s="277">
        <v>13361.7408</v>
      </c>
      <c r="F22" s="237" t="s">
        <v>1654</v>
      </c>
      <c r="G22" s="100" t="s">
        <v>8</v>
      </c>
      <c r="H22" s="100" t="s">
        <v>9</v>
      </c>
      <c r="I22" s="103">
        <v>1508830</v>
      </c>
      <c r="J22" s="100" t="s">
        <v>10</v>
      </c>
      <c r="K22" s="100" t="s">
        <v>2034</v>
      </c>
      <c r="L22" s="100" t="s">
        <v>2318</v>
      </c>
      <c r="M22" s="85" t="s">
        <v>2332</v>
      </c>
      <c r="N22" s="95" t="s">
        <v>2346</v>
      </c>
      <c r="O22" s="107" t="s">
        <v>972</v>
      </c>
      <c r="P22" s="168">
        <v>1</v>
      </c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</row>
    <row r="23" spans="1:46" ht="12.75" customHeight="1">
      <c r="A23" s="74">
        <v>8</v>
      </c>
      <c r="B23" s="76" t="s">
        <v>1447</v>
      </c>
      <c r="C23" s="76" t="s">
        <v>334</v>
      </c>
      <c r="E23" s="277">
        <v>13364.1876</v>
      </c>
      <c r="F23" s="237" t="s">
        <v>2380</v>
      </c>
      <c r="G23" s="100"/>
      <c r="H23" s="100" t="s">
        <v>11</v>
      </c>
      <c r="I23" s="103"/>
      <c r="J23" s="100" t="s">
        <v>12</v>
      </c>
      <c r="K23" s="100" t="s">
        <v>2035</v>
      </c>
      <c r="L23" s="100" t="s">
        <v>2319</v>
      </c>
      <c r="M23" s="85" t="s">
        <v>2333</v>
      </c>
      <c r="N23" s="95" t="s">
        <v>2347</v>
      </c>
      <c r="O23" s="107" t="s">
        <v>972</v>
      </c>
      <c r="P23" s="168">
        <v>1</v>
      </c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</row>
    <row r="24" spans="1:46" ht="12.75" customHeight="1">
      <c r="A24" s="74">
        <v>9</v>
      </c>
      <c r="B24" s="76" t="s">
        <v>1448</v>
      </c>
      <c r="C24" s="76" t="s">
        <v>334</v>
      </c>
      <c r="D24" s="100"/>
      <c r="E24" s="277">
        <v>13364.737599999999</v>
      </c>
      <c r="F24" s="237" t="s">
        <v>2381</v>
      </c>
      <c r="G24" s="100"/>
      <c r="H24" s="100" t="s">
        <v>13</v>
      </c>
      <c r="I24" s="103"/>
      <c r="J24" s="100" t="s">
        <v>14</v>
      </c>
      <c r="K24" s="100"/>
      <c r="L24" s="100"/>
      <c r="M24" s="85"/>
      <c r="N24" s="95"/>
      <c r="O24" s="107" t="s">
        <v>972</v>
      </c>
      <c r="P24" s="168">
        <v>1</v>
      </c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</row>
    <row r="25" spans="1:46" ht="12.75" customHeight="1">
      <c r="A25" s="74">
        <v>10</v>
      </c>
      <c r="B25" s="76" t="s">
        <v>1449</v>
      </c>
      <c r="C25" s="76" t="s">
        <v>334</v>
      </c>
      <c r="D25" s="100"/>
      <c r="E25" s="277">
        <v>13366.836599999999</v>
      </c>
      <c r="F25" s="237" t="s">
        <v>2382</v>
      </c>
      <c r="G25" s="100"/>
      <c r="H25" s="100" t="s">
        <v>15</v>
      </c>
      <c r="I25" s="103"/>
      <c r="J25" s="100" t="s">
        <v>16</v>
      </c>
      <c r="K25" s="100"/>
      <c r="L25" s="100"/>
      <c r="M25" s="85"/>
      <c r="N25" s="95"/>
      <c r="O25" s="107" t="s">
        <v>972</v>
      </c>
      <c r="P25" s="168">
        <v>1</v>
      </c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</row>
    <row r="26" spans="1:46" ht="12.75" customHeight="1">
      <c r="A26" s="74">
        <v>11</v>
      </c>
      <c r="B26" s="76" t="s">
        <v>1450</v>
      </c>
      <c r="C26" s="76" t="s">
        <v>334</v>
      </c>
      <c r="D26" s="100"/>
      <c r="E26" s="277">
        <v>13368.0116</v>
      </c>
      <c r="F26" s="237" t="s">
        <v>2383</v>
      </c>
      <c r="G26" s="100"/>
      <c r="H26" s="100" t="s">
        <v>17</v>
      </c>
      <c r="I26" s="103"/>
      <c r="J26" s="100" t="s">
        <v>18</v>
      </c>
      <c r="K26" s="100"/>
      <c r="L26" s="100"/>
      <c r="M26" s="85"/>
      <c r="N26" s="95"/>
      <c r="O26" s="107" t="s">
        <v>972</v>
      </c>
      <c r="P26" s="168">
        <v>1</v>
      </c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</row>
    <row r="27" spans="1:46" ht="12.75" customHeight="1">
      <c r="A27" s="74">
        <v>12</v>
      </c>
      <c r="B27" s="76" t="s">
        <v>1451</v>
      </c>
      <c r="C27" s="76" t="s">
        <v>334</v>
      </c>
      <c r="D27" s="100"/>
      <c r="E27" s="277">
        <v>13370.2496</v>
      </c>
      <c r="F27" s="237" t="s">
        <v>2384</v>
      </c>
      <c r="G27" s="100"/>
      <c r="H27" s="100" t="s">
        <v>19</v>
      </c>
      <c r="I27" s="103"/>
      <c r="J27" s="100" t="s">
        <v>20</v>
      </c>
      <c r="K27" s="100"/>
      <c r="L27" s="100"/>
      <c r="M27" s="85"/>
      <c r="N27" s="95"/>
      <c r="O27" s="107" t="s">
        <v>972</v>
      </c>
      <c r="P27" s="168">
        <v>1</v>
      </c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</row>
    <row r="28" spans="1:46" ht="12.75" customHeight="1">
      <c r="A28" s="74">
        <v>13</v>
      </c>
      <c r="B28" s="76" t="s">
        <v>2006</v>
      </c>
      <c r="C28" s="76" t="s">
        <v>334</v>
      </c>
      <c r="D28" s="260"/>
      <c r="E28" s="277">
        <v>13371.2496</v>
      </c>
      <c r="F28" s="237" t="s">
        <v>2385</v>
      </c>
      <c r="G28" s="100"/>
      <c r="H28" s="100" t="s">
        <v>471</v>
      </c>
      <c r="I28" s="103"/>
      <c r="J28" s="100" t="s">
        <v>350</v>
      </c>
      <c r="K28" s="100"/>
      <c r="L28" s="100"/>
      <c r="M28" s="85"/>
      <c r="N28" s="95"/>
      <c r="O28" s="107" t="s">
        <v>972</v>
      </c>
      <c r="P28" s="168">
        <v>1</v>
      </c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</row>
    <row r="29" spans="1:46" ht="12.75" customHeight="1">
      <c r="A29" s="91">
        <v>14</v>
      </c>
      <c r="B29" s="90" t="s">
        <v>2007</v>
      </c>
      <c r="C29" s="90" t="s">
        <v>334</v>
      </c>
      <c r="D29" s="261"/>
      <c r="E29" s="278">
        <v>13373.190800000002</v>
      </c>
      <c r="F29" s="240" t="s">
        <v>1656</v>
      </c>
      <c r="G29" s="102"/>
      <c r="H29" s="102" t="s">
        <v>472</v>
      </c>
      <c r="I29" s="104"/>
      <c r="J29" s="102" t="s">
        <v>352</v>
      </c>
      <c r="K29" s="102"/>
      <c r="L29" s="102"/>
      <c r="M29" s="92"/>
      <c r="N29" s="97"/>
      <c r="O29" s="108" t="s">
        <v>972</v>
      </c>
      <c r="P29" s="169">
        <v>1</v>
      </c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</row>
    <row r="30" spans="1:46" ht="12.75" customHeight="1">
      <c r="A30" s="74">
        <v>15</v>
      </c>
      <c r="B30" s="76" t="s">
        <v>1452</v>
      </c>
      <c r="C30" s="76" t="s">
        <v>334</v>
      </c>
      <c r="D30" s="260" t="s">
        <v>84</v>
      </c>
      <c r="E30" s="277">
        <v>13376.133600000001</v>
      </c>
      <c r="F30" s="237" t="s">
        <v>1655</v>
      </c>
      <c r="G30" s="100" t="s">
        <v>21</v>
      </c>
      <c r="H30" s="100" t="s">
        <v>22</v>
      </c>
      <c r="I30" s="103">
        <v>1508831</v>
      </c>
      <c r="J30" s="100" t="s">
        <v>23</v>
      </c>
      <c r="K30" s="100" t="s">
        <v>2036</v>
      </c>
      <c r="L30" s="100" t="s">
        <v>2320</v>
      </c>
      <c r="M30" s="85" t="s">
        <v>2334</v>
      </c>
      <c r="N30" s="95" t="s">
        <v>2346</v>
      </c>
      <c r="O30" s="107" t="s">
        <v>972</v>
      </c>
      <c r="P30" s="168">
        <v>1</v>
      </c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</row>
    <row r="31" spans="1:46" ht="12.75" customHeight="1">
      <c r="A31" s="74">
        <v>16</v>
      </c>
      <c r="B31" s="76" t="s">
        <v>1453</v>
      </c>
      <c r="C31" s="76" t="s">
        <v>334</v>
      </c>
      <c r="D31" s="260"/>
      <c r="E31" s="277">
        <v>13379.0916</v>
      </c>
      <c r="F31" s="237" t="s">
        <v>1657</v>
      </c>
      <c r="G31" s="100"/>
      <c r="H31" s="100" t="s">
        <v>24</v>
      </c>
      <c r="I31" s="103"/>
      <c r="J31" s="100" t="s">
        <v>25</v>
      </c>
      <c r="K31" s="100" t="s">
        <v>2037</v>
      </c>
      <c r="L31" s="100" t="s">
        <v>2321</v>
      </c>
      <c r="M31" s="85" t="s">
        <v>2335</v>
      </c>
      <c r="N31" s="95" t="s">
        <v>2347</v>
      </c>
      <c r="O31" s="107" t="s">
        <v>972</v>
      </c>
      <c r="P31" s="168">
        <v>1</v>
      </c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</row>
    <row r="32" spans="1:46" ht="12.75" customHeight="1">
      <c r="A32" s="74">
        <v>17</v>
      </c>
      <c r="B32" s="76" t="s">
        <v>1454</v>
      </c>
      <c r="C32" s="76" t="s">
        <v>334</v>
      </c>
      <c r="D32" s="100"/>
      <c r="E32" s="277">
        <v>13380.0916</v>
      </c>
      <c r="F32" s="237" t="s">
        <v>2386</v>
      </c>
      <c r="G32" s="100"/>
      <c r="H32" s="100" t="s">
        <v>28</v>
      </c>
      <c r="I32" s="103"/>
      <c r="J32" s="100" t="s">
        <v>29</v>
      </c>
      <c r="K32" s="100"/>
      <c r="L32" s="100"/>
      <c r="M32" s="85"/>
      <c r="N32" s="95"/>
      <c r="O32" s="107" t="s">
        <v>972</v>
      </c>
      <c r="P32" s="168">
        <v>1</v>
      </c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</row>
    <row r="33" spans="1:46" ht="12.75" customHeight="1">
      <c r="A33" s="74">
        <v>18</v>
      </c>
      <c r="B33" s="76" t="s">
        <v>1455</v>
      </c>
      <c r="C33" s="76" t="s">
        <v>334</v>
      </c>
      <c r="D33" s="100"/>
      <c r="E33" s="277">
        <v>13383.0736</v>
      </c>
      <c r="F33" s="237" t="s">
        <v>2387</v>
      </c>
      <c r="G33" s="100"/>
      <c r="H33" s="100" t="s">
        <v>30</v>
      </c>
      <c r="I33" s="103"/>
      <c r="J33" s="100" t="s">
        <v>31</v>
      </c>
      <c r="K33" s="100"/>
      <c r="L33" s="100"/>
      <c r="M33" s="85"/>
      <c r="N33" s="95"/>
      <c r="O33" s="107" t="s">
        <v>972</v>
      </c>
      <c r="P33" s="168">
        <v>1</v>
      </c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</row>
    <row r="34" spans="1:46" ht="12.75" customHeight="1">
      <c r="A34" s="74">
        <v>19</v>
      </c>
      <c r="B34" s="76" t="s">
        <v>1456</v>
      </c>
      <c r="C34" s="76" t="s">
        <v>334</v>
      </c>
      <c r="E34" s="277">
        <v>13388.453599999999</v>
      </c>
      <c r="F34" s="237" t="s">
        <v>1658</v>
      </c>
      <c r="G34" s="100"/>
      <c r="H34" s="100" t="s">
        <v>32</v>
      </c>
      <c r="I34" s="103"/>
      <c r="J34" s="100" t="s">
        <v>33</v>
      </c>
      <c r="K34" s="100"/>
      <c r="L34" s="100"/>
      <c r="M34" s="85"/>
      <c r="N34" s="95"/>
      <c r="O34" s="107" t="s">
        <v>972</v>
      </c>
      <c r="P34" s="168">
        <v>1</v>
      </c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</row>
    <row r="35" spans="4:46" ht="12.75" customHeight="1">
      <c r="D35" s="100"/>
      <c r="G35" s="100"/>
      <c r="H35" s="100" t="s">
        <v>34</v>
      </c>
      <c r="I35" s="103"/>
      <c r="J35" s="100" t="s">
        <v>35</v>
      </c>
      <c r="K35" s="100"/>
      <c r="L35" s="100"/>
      <c r="M35" s="85"/>
      <c r="N35" s="95"/>
      <c r="O35" s="107"/>
      <c r="P35" s="168">
        <v>0</v>
      </c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</row>
    <row r="36" spans="4:46" ht="12.75" customHeight="1">
      <c r="D36" s="100"/>
      <c r="G36" s="100"/>
      <c r="H36" s="100" t="s">
        <v>473</v>
      </c>
      <c r="I36" s="103"/>
      <c r="J36" s="100" t="s">
        <v>354</v>
      </c>
      <c r="K36" s="100"/>
      <c r="L36" s="100"/>
      <c r="M36" s="85"/>
      <c r="N36" s="95"/>
      <c r="O36" s="107"/>
      <c r="P36" s="168">
        <v>0</v>
      </c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</row>
    <row r="37" spans="1:46" ht="12.75" customHeight="1">
      <c r="A37" s="91"/>
      <c r="B37" s="90"/>
      <c r="C37" s="90"/>
      <c r="D37" s="102"/>
      <c r="E37" s="269"/>
      <c r="F37" s="240"/>
      <c r="G37" s="102"/>
      <c r="H37" s="102" t="s">
        <v>474</v>
      </c>
      <c r="I37" s="104"/>
      <c r="J37" s="102" t="s">
        <v>356</v>
      </c>
      <c r="K37" s="102"/>
      <c r="L37" s="102"/>
      <c r="M37" s="92"/>
      <c r="N37" s="97"/>
      <c r="O37" s="108"/>
      <c r="P37" s="169">
        <v>0</v>
      </c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</row>
    <row r="38" spans="1:46" ht="12.75" customHeight="1">
      <c r="A38" s="74">
        <v>20</v>
      </c>
      <c r="B38" s="100" t="s">
        <v>1437</v>
      </c>
      <c r="C38" s="76" t="s">
        <v>334</v>
      </c>
      <c r="D38" s="262" t="s">
        <v>312</v>
      </c>
      <c r="E38" s="279">
        <v>13469.1916</v>
      </c>
      <c r="F38" s="239" t="s">
        <v>2388</v>
      </c>
      <c r="G38" s="100" t="s">
        <v>306</v>
      </c>
      <c r="H38" s="100" t="s">
        <v>36</v>
      </c>
      <c r="I38" s="74">
        <v>1516221</v>
      </c>
      <c r="J38" s="100" t="s">
        <v>37</v>
      </c>
      <c r="K38" s="85" t="s">
        <v>2038</v>
      </c>
      <c r="L38" s="100" t="s">
        <v>2322</v>
      </c>
      <c r="M38" s="85" t="s">
        <v>2336</v>
      </c>
      <c r="N38" s="95" t="s">
        <v>2348</v>
      </c>
      <c r="O38" s="107" t="s">
        <v>972</v>
      </c>
      <c r="P38" s="168">
        <v>1</v>
      </c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</row>
    <row r="39" spans="1:46" ht="12.75" customHeight="1">
      <c r="A39" s="74">
        <v>21</v>
      </c>
      <c r="B39" s="100" t="s">
        <v>1438</v>
      </c>
      <c r="C39" s="76" t="s">
        <v>334</v>
      </c>
      <c r="D39" s="244" t="s">
        <v>262</v>
      </c>
      <c r="E39" s="279">
        <v>13474.035600000001</v>
      </c>
      <c r="F39" s="239" t="s">
        <v>2390</v>
      </c>
      <c r="G39" s="100"/>
      <c r="H39" s="100" t="s">
        <v>38</v>
      </c>
      <c r="I39" s="103"/>
      <c r="J39" s="100" t="s">
        <v>39</v>
      </c>
      <c r="K39" s="85" t="s">
        <v>2039</v>
      </c>
      <c r="L39" s="100" t="s">
        <v>2323</v>
      </c>
      <c r="M39" s="85" t="s">
        <v>2337</v>
      </c>
      <c r="N39" s="95" t="s">
        <v>2349</v>
      </c>
      <c r="O39" s="107" t="s">
        <v>972</v>
      </c>
      <c r="P39" s="168">
        <v>1</v>
      </c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</row>
    <row r="40" spans="1:46" ht="12.75" customHeight="1">
      <c r="A40" s="74">
        <v>22</v>
      </c>
      <c r="B40" s="100" t="s">
        <v>1439</v>
      </c>
      <c r="C40" s="76" t="s">
        <v>334</v>
      </c>
      <c r="D40" s="244" t="s">
        <v>264</v>
      </c>
      <c r="E40" s="279">
        <v>13476.1216</v>
      </c>
      <c r="F40" s="239" t="s">
        <v>2392</v>
      </c>
      <c r="G40" s="100"/>
      <c r="H40" s="100" t="s">
        <v>40</v>
      </c>
      <c r="J40" s="100" t="s">
        <v>41</v>
      </c>
      <c r="K40" s="85"/>
      <c r="L40" s="100"/>
      <c r="M40" s="85"/>
      <c r="N40" s="95"/>
      <c r="O40" s="107" t="s">
        <v>972</v>
      </c>
      <c r="P40" s="168">
        <v>1</v>
      </c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</row>
    <row r="41" spans="1:46" ht="12.75" customHeight="1">
      <c r="A41" s="74">
        <v>23</v>
      </c>
      <c r="B41" s="100" t="s">
        <v>1440</v>
      </c>
      <c r="C41" s="76" t="s">
        <v>334</v>
      </c>
      <c r="D41" s="244" t="s">
        <v>266</v>
      </c>
      <c r="E41" s="280">
        <v>13480.4516</v>
      </c>
      <c r="F41" s="239" t="s">
        <v>2394</v>
      </c>
      <c r="G41" s="100"/>
      <c r="H41" s="100" t="s">
        <v>42</v>
      </c>
      <c r="I41" s="103"/>
      <c r="J41" s="100" t="s">
        <v>43</v>
      </c>
      <c r="K41" s="85"/>
      <c r="L41" s="100"/>
      <c r="M41" s="85"/>
      <c r="N41" s="95"/>
      <c r="O41" s="107" t="s">
        <v>972</v>
      </c>
      <c r="P41" s="168">
        <v>1</v>
      </c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</row>
    <row r="42" spans="1:46" ht="12.75" customHeight="1">
      <c r="A42" s="74">
        <v>24</v>
      </c>
      <c r="B42" s="100" t="s">
        <v>1165</v>
      </c>
      <c r="C42" s="76" t="s">
        <v>334</v>
      </c>
      <c r="D42" s="243" t="s">
        <v>313</v>
      </c>
      <c r="E42" s="226">
        <v>13482.8</v>
      </c>
      <c r="F42" s="239" t="s">
        <v>2396</v>
      </c>
      <c r="G42" s="100"/>
      <c r="H42" s="100" t="s">
        <v>44</v>
      </c>
      <c r="I42" s="103"/>
      <c r="J42" s="100" t="s">
        <v>45</v>
      </c>
      <c r="K42" s="88"/>
      <c r="L42" s="100"/>
      <c r="M42" s="85"/>
      <c r="N42" s="95"/>
      <c r="O42" s="107" t="s">
        <v>972</v>
      </c>
      <c r="P42" s="168">
        <v>1</v>
      </c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</row>
    <row r="43" spans="2:46" ht="12.75" customHeight="1">
      <c r="B43" s="100"/>
      <c r="D43" s="243"/>
      <c r="F43" s="239"/>
      <c r="G43" s="100"/>
      <c r="H43" s="100" t="s">
        <v>46</v>
      </c>
      <c r="I43" s="103"/>
      <c r="J43" s="100" t="s">
        <v>47</v>
      </c>
      <c r="K43" s="88"/>
      <c r="L43" s="100"/>
      <c r="M43" s="85"/>
      <c r="N43" s="87"/>
      <c r="O43" s="107"/>
      <c r="P43" s="168">
        <v>0</v>
      </c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</row>
    <row r="44" spans="2:46" ht="12.75" customHeight="1">
      <c r="B44" s="100"/>
      <c r="C44" s="100"/>
      <c r="F44" s="239"/>
      <c r="G44" s="100"/>
      <c r="H44" s="100" t="s">
        <v>475</v>
      </c>
      <c r="I44" s="103"/>
      <c r="J44" s="100" t="s">
        <v>358</v>
      </c>
      <c r="K44" s="88"/>
      <c r="L44" s="100"/>
      <c r="M44" s="85"/>
      <c r="N44" s="95"/>
      <c r="O44" s="107"/>
      <c r="P44" s="168">
        <v>0</v>
      </c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</row>
    <row r="45" spans="1:46" ht="12.75" customHeight="1">
      <c r="A45" s="91"/>
      <c r="B45" s="90"/>
      <c r="C45" s="90"/>
      <c r="D45" s="90"/>
      <c r="E45" s="269"/>
      <c r="F45" s="240"/>
      <c r="G45" s="102"/>
      <c r="H45" s="102" t="s">
        <v>476</v>
      </c>
      <c r="I45" s="104"/>
      <c r="J45" s="102" t="s">
        <v>360</v>
      </c>
      <c r="K45" s="92"/>
      <c r="L45" s="102"/>
      <c r="M45" s="92"/>
      <c r="N45" s="97"/>
      <c r="O45" s="108"/>
      <c r="P45" s="169">
        <v>0</v>
      </c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</row>
    <row r="46" spans="1:46" ht="12.75" customHeight="1">
      <c r="A46" s="74">
        <v>25</v>
      </c>
      <c r="B46" s="100" t="s">
        <v>1846</v>
      </c>
      <c r="C46" s="100" t="s">
        <v>335</v>
      </c>
      <c r="D46" s="262" t="s">
        <v>312</v>
      </c>
      <c r="E46" s="279">
        <v>13469.1916</v>
      </c>
      <c r="F46" s="239" t="s">
        <v>2389</v>
      </c>
      <c r="G46" s="100" t="s">
        <v>307</v>
      </c>
      <c r="H46" s="100" t="s">
        <v>48</v>
      </c>
      <c r="I46" s="103">
        <v>1508832</v>
      </c>
      <c r="J46" s="100" t="s">
        <v>49</v>
      </c>
      <c r="K46" s="85" t="s">
        <v>2040</v>
      </c>
      <c r="L46" s="100" t="s">
        <v>2324</v>
      </c>
      <c r="M46" s="85" t="s">
        <v>2338</v>
      </c>
      <c r="N46" s="95" t="s">
        <v>2350</v>
      </c>
      <c r="O46" s="107" t="s">
        <v>972</v>
      </c>
      <c r="P46" s="168">
        <v>1</v>
      </c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</row>
    <row r="47" spans="1:46" ht="12.75" customHeight="1">
      <c r="A47" s="74">
        <v>26</v>
      </c>
      <c r="B47" s="100" t="s">
        <v>1888</v>
      </c>
      <c r="C47" s="100" t="s">
        <v>335</v>
      </c>
      <c r="D47" s="244" t="s">
        <v>262</v>
      </c>
      <c r="E47" s="279">
        <v>13474.035600000001</v>
      </c>
      <c r="F47" s="239" t="s">
        <v>2391</v>
      </c>
      <c r="G47" s="100"/>
      <c r="H47" s="100" t="s">
        <v>50</v>
      </c>
      <c r="J47" s="100" t="s">
        <v>51</v>
      </c>
      <c r="K47" s="85" t="s">
        <v>2041</v>
      </c>
      <c r="L47" s="100" t="s">
        <v>2325</v>
      </c>
      <c r="M47" s="85" t="s">
        <v>2339</v>
      </c>
      <c r="N47" s="95" t="s">
        <v>2351</v>
      </c>
      <c r="O47" s="107" t="s">
        <v>972</v>
      </c>
      <c r="P47" s="168">
        <v>1</v>
      </c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</row>
    <row r="48" spans="1:46" ht="12.75" customHeight="1">
      <c r="A48" s="74">
        <v>27</v>
      </c>
      <c r="B48" s="100" t="s">
        <v>1889</v>
      </c>
      <c r="C48" s="100" t="s">
        <v>335</v>
      </c>
      <c r="D48" s="244" t="s">
        <v>264</v>
      </c>
      <c r="E48" s="279">
        <v>13476.1216</v>
      </c>
      <c r="F48" s="239" t="s">
        <v>2393</v>
      </c>
      <c r="G48" s="100"/>
      <c r="H48" s="100" t="s">
        <v>52</v>
      </c>
      <c r="J48" s="100" t="s">
        <v>53</v>
      </c>
      <c r="K48" s="85"/>
      <c r="L48" s="100"/>
      <c r="M48" s="85"/>
      <c r="N48" s="95"/>
      <c r="O48" s="107" t="s">
        <v>972</v>
      </c>
      <c r="P48" s="168">
        <v>1</v>
      </c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</row>
    <row r="49" spans="1:46" ht="12.75" customHeight="1">
      <c r="A49" s="74">
        <v>28</v>
      </c>
      <c r="B49" s="100" t="s">
        <v>1847</v>
      </c>
      <c r="C49" s="100" t="s">
        <v>335</v>
      </c>
      <c r="D49" s="244" t="s">
        <v>266</v>
      </c>
      <c r="E49" s="280">
        <v>13480.4516</v>
      </c>
      <c r="F49" s="239" t="s">
        <v>2395</v>
      </c>
      <c r="G49" s="100"/>
      <c r="H49" s="100" t="s">
        <v>54</v>
      </c>
      <c r="J49" s="100" t="s">
        <v>55</v>
      </c>
      <c r="K49" s="85"/>
      <c r="L49" s="100"/>
      <c r="M49" s="85"/>
      <c r="N49" s="95"/>
      <c r="O49" s="107" t="s">
        <v>972</v>
      </c>
      <c r="P49" s="168">
        <v>1</v>
      </c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</row>
    <row r="50" spans="4:46" ht="12.75" customHeight="1">
      <c r="D50" s="243"/>
      <c r="E50" s="228"/>
      <c r="G50" s="100"/>
      <c r="H50" s="100" t="s">
        <v>56</v>
      </c>
      <c r="I50" s="103"/>
      <c r="J50" s="100" t="s">
        <v>57</v>
      </c>
      <c r="K50" s="88"/>
      <c r="L50" s="100"/>
      <c r="M50" s="85"/>
      <c r="N50" s="95"/>
      <c r="O50" s="107"/>
      <c r="P50" s="168">
        <v>0</v>
      </c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</row>
    <row r="51" spans="7:46" ht="12.75" customHeight="1">
      <c r="G51" s="100"/>
      <c r="H51" s="100" t="s">
        <v>58</v>
      </c>
      <c r="I51" s="103"/>
      <c r="J51" s="100" t="s">
        <v>59</v>
      </c>
      <c r="K51" s="88"/>
      <c r="L51" s="100"/>
      <c r="M51" s="85"/>
      <c r="N51" s="87"/>
      <c r="O51" s="107"/>
      <c r="P51" s="168">
        <v>0</v>
      </c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</row>
    <row r="52" spans="7:46" ht="12.75" customHeight="1">
      <c r="G52" s="100"/>
      <c r="H52" s="100" t="s">
        <v>477</v>
      </c>
      <c r="I52" s="103"/>
      <c r="J52" s="100" t="s">
        <v>362</v>
      </c>
      <c r="K52" s="88"/>
      <c r="L52" s="100"/>
      <c r="M52" s="85"/>
      <c r="N52" s="95"/>
      <c r="O52" s="107"/>
      <c r="P52" s="168">
        <v>0</v>
      </c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</row>
    <row r="53" spans="1:46" ht="12.75" customHeight="1">
      <c r="A53" s="91"/>
      <c r="B53" s="90"/>
      <c r="C53" s="90"/>
      <c r="D53" s="90"/>
      <c r="E53" s="269"/>
      <c r="F53" s="240"/>
      <c r="G53" s="102"/>
      <c r="H53" s="102" t="s">
        <v>478</v>
      </c>
      <c r="I53" s="104"/>
      <c r="J53" s="102" t="s">
        <v>364</v>
      </c>
      <c r="K53" s="92"/>
      <c r="L53" s="102"/>
      <c r="M53" s="92"/>
      <c r="N53" s="97"/>
      <c r="O53" s="108"/>
      <c r="P53" s="169">
        <v>0</v>
      </c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</row>
    <row r="54" spans="1:46" ht="12.75" customHeight="1">
      <c r="A54" s="74">
        <v>29</v>
      </c>
      <c r="B54" s="76" t="s">
        <v>1457</v>
      </c>
      <c r="C54" s="76" t="s">
        <v>334</v>
      </c>
      <c r="D54" s="243" t="s">
        <v>92</v>
      </c>
      <c r="E54" s="277">
        <v>13491.5416</v>
      </c>
      <c r="F54" s="237" t="s">
        <v>1659</v>
      </c>
      <c r="G54" s="100" t="s">
        <v>1017</v>
      </c>
      <c r="H54" s="100" t="s">
        <v>1018</v>
      </c>
      <c r="I54" s="103">
        <v>1508833</v>
      </c>
      <c r="J54" s="88" t="s">
        <v>61</v>
      </c>
      <c r="K54" s="88" t="s">
        <v>2042</v>
      </c>
      <c r="L54" s="100" t="s">
        <v>2326</v>
      </c>
      <c r="M54" s="85" t="s">
        <v>2340</v>
      </c>
      <c r="N54" s="98" t="s">
        <v>2352</v>
      </c>
      <c r="O54" s="161" t="s">
        <v>971</v>
      </c>
      <c r="P54" s="168">
        <v>1</v>
      </c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</row>
    <row r="55" spans="1:46" ht="12.75" customHeight="1">
      <c r="A55" s="74">
        <v>30</v>
      </c>
      <c r="B55" s="76" t="s">
        <v>1458</v>
      </c>
      <c r="C55" s="76" t="s">
        <v>334</v>
      </c>
      <c r="D55" s="100"/>
      <c r="E55" s="277">
        <v>13494.0416</v>
      </c>
      <c r="F55" s="237" t="s">
        <v>1660</v>
      </c>
      <c r="G55" s="100"/>
      <c r="H55" s="100" t="s">
        <v>1019</v>
      </c>
      <c r="I55" s="103"/>
      <c r="J55" s="100" t="s">
        <v>63</v>
      </c>
      <c r="K55" s="88" t="s">
        <v>2043</v>
      </c>
      <c r="L55" s="100" t="s">
        <v>2327</v>
      </c>
      <c r="M55" s="85" t="s">
        <v>2341</v>
      </c>
      <c r="N55" s="98" t="s">
        <v>2353</v>
      </c>
      <c r="O55" s="161" t="s">
        <v>971</v>
      </c>
      <c r="P55" s="168">
        <v>1</v>
      </c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</row>
    <row r="56" spans="1:46" ht="12.75" customHeight="1">
      <c r="A56" s="74">
        <v>31</v>
      </c>
      <c r="B56" s="76" t="s">
        <v>1459</v>
      </c>
      <c r="C56" s="76" t="s">
        <v>334</v>
      </c>
      <c r="D56" s="100"/>
      <c r="E56" s="277">
        <v>13496.3646</v>
      </c>
      <c r="F56" s="237" t="s">
        <v>1661</v>
      </c>
      <c r="G56" s="100"/>
      <c r="H56" s="100" t="s">
        <v>1020</v>
      </c>
      <c r="I56" s="103"/>
      <c r="J56" s="100" t="s">
        <v>65</v>
      </c>
      <c r="K56" s="88"/>
      <c r="L56" s="100"/>
      <c r="M56" s="85"/>
      <c r="N56" s="98"/>
      <c r="O56" s="161" t="s">
        <v>971</v>
      </c>
      <c r="P56" s="168">
        <v>1</v>
      </c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</row>
    <row r="57" spans="1:46" ht="12.75" customHeight="1">
      <c r="A57" s="74">
        <v>32</v>
      </c>
      <c r="B57" s="76" t="s">
        <v>1460</v>
      </c>
      <c r="C57" s="76" t="s">
        <v>334</v>
      </c>
      <c r="D57" s="100"/>
      <c r="E57" s="277">
        <v>13497.564600000002</v>
      </c>
      <c r="F57" s="237" t="s">
        <v>1662</v>
      </c>
      <c r="G57" s="100"/>
      <c r="H57" s="100" t="s">
        <v>1021</v>
      </c>
      <c r="I57" s="103"/>
      <c r="J57" s="100" t="s">
        <v>67</v>
      </c>
      <c r="K57" s="88"/>
      <c r="L57" s="100"/>
      <c r="M57" s="85"/>
      <c r="N57" s="98"/>
      <c r="O57" s="161" t="s">
        <v>971</v>
      </c>
      <c r="P57" s="168">
        <v>1</v>
      </c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</row>
    <row r="58" spans="1:46" ht="12.75" customHeight="1">
      <c r="A58" s="74">
        <v>33</v>
      </c>
      <c r="B58" s="76" t="s">
        <v>1461</v>
      </c>
      <c r="C58" s="76" t="s">
        <v>334</v>
      </c>
      <c r="D58" s="100"/>
      <c r="E58" s="277">
        <v>13499.8791</v>
      </c>
      <c r="F58" s="237" t="s">
        <v>1663</v>
      </c>
      <c r="G58" s="100"/>
      <c r="H58" s="100" t="s">
        <v>1022</v>
      </c>
      <c r="I58" s="103"/>
      <c r="J58" s="100" t="s">
        <v>1051</v>
      </c>
      <c r="K58" s="88"/>
      <c r="L58" s="100"/>
      <c r="M58" s="85"/>
      <c r="N58" s="98"/>
      <c r="O58" s="161" t="s">
        <v>971</v>
      </c>
      <c r="P58" s="168">
        <v>1</v>
      </c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</row>
    <row r="59" spans="1:46" ht="12.75" customHeight="1">
      <c r="A59" s="74">
        <v>34</v>
      </c>
      <c r="B59" s="100" t="s">
        <v>1462</v>
      </c>
      <c r="C59" s="76" t="s">
        <v>334</v>
      </c>
      <c r="D59" s="100"/>
      <c r="E59" s="277">
        <v>13504.0346</v>
      </c>
      <c r="F59" s="237" t="s">
        <v>1664</v>
      </c>
      <c r="G59" s="100"/>
      <c r="H59" s="100" t="s">
        <v>1023</v>
      </c>
      <c r="I59" s="103"/>
      <c r="J59" s="100" t="s">
        <v>1053</v>
      </c>
      <c r="K59" s="88"/>
      <c r="L59" s="100"/>
      <c r="M59" s="85"/>
      <c r="N59" s="114"/>
      <c r="O59" s="161" t="s">
        <v>971</v>
      </c>
      <c r="P59" s="168">
        <v>1</v>
      </c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</row>
    <row r="60" spans="1:46" ht="12.75" customHeight="1">
      <c r="A60" s="74">
        <v>35</v>
      </c>
      <c r="B60" s="225" t="s">
        <v>950</v>
      </c>
      <c r="C60" s="76" t="s">
        <v>334</v>
      </c>
      <c r="D60" s="272" t="s">
        <v>1884</v>
      </c>
      <c r="E60" s="284">
        <v>13491.5416</v>
      </c>
      <c r="G60" s="100"/>
      <c r="H60" s="100" t="s">
        <v>479</v>
      </c>
      <c r="I60" s="103"/>
      <c r="J60" s="100" t="s">
        <v>366</v>
      </c>
      <c r="K60" s="88"/>
      <c r="L60" s="100"/>
      <c r="M60" s="85"/>
      <c r="N60" s="98"/>
      <c r="O60" s="161"/>
      <c r="P60" s="168">
        <v>0</v>
      </c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</row>
    <row r="61" spans="1:46" ht="12.75" customHeight="1">
      <c r="A61" s="91"/>
      <c r="B61" s="102"/>
      <c r="C61" s="90"/>
      <c r="D61" s="102"/>
      <c r="E61" s="269"/>
      <c r="F61" s="240"/>
      <c r="G61" s="102"/>
      <c r="H61" s="102" t="s">
        <v>480</v>
      </c>
      <c r="I61" s="104"/>
      <c r="J61" s="102" t="s">
        <v>368</v>
      </c>
      <c r="K61" s="92"/>
      <c r="L61" s="102"/>
      <c r="M61" s="92"/>
      <c r="N61" s="93"/>
      <c r="O61" s="162"/>
      <c r="P61" s="169">
        <v>0</v>
      </c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</row>
    <row r="62" spans="2:46" ht="15.75">
      <c r="B62" s="75"/>
      <c r="F62" s="242"/>
      <c r="I62" s="170" t="s">
        <v>2801</v>
      </c>
      <c r="K62" s="78"/>
      <c r="N62" s="85"/>
      <c r="O62" s="158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</row>
    <row r="63" spans="10:46" ht="12.75" customHeight="1">
      <c r="J63" s="76" t="s">
        <v>324</v>
      </c>
      <c r="K63" s="76" t="s">
        <v>325</v>
      </c>
      <c r="M63" s="76" t="s">
        <v>326</v>
      </c>
      <c r="N63" s="80" t="s">
        <v>327</v>
      </c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</row>
    <row r="64" spans="1:16" s="84" customFormat="1" ht="12.75" customHeight="1">
      <c r="A64" s="81" t="s">
        <v>328</v>
      </c>
      <c r="B64" s="82" t="s">
        <v>71</v>
      </c>
      <c r="C64" s="82" t="s">
        <v>329</v>
      </c>
      <c r="D64" s="82" t="s">
        <v>250</v>
      </c>
      <c r="E64" s="227" t="s">
        <v>2025</v>
      </c>
      <c r="F64" s="238" t="s">
        <v>336</v>
      </c>
      <c r="G64" s="82" t="s">
        <v>331</v>
      </c>
      <c r="H64" s="82" t="s">
        <v>1384</v>
      </c>
      <c r="I64" s="81" t="s">
        <v>332</v>
      </c>
      <c r="J64" s="83" t="s">
        <v>1385</v>
      </c>
      <c r="K64" s="122" t="s">
        <v>2026</v>
      </c>
      <c r="L64" s="83" t="s">
        <v>2027</v>
      </c>
      <c r="M64" s="123" t="s">
        <v>2028</v>
      </c>
      <c r="N64" s="83" t="s">
        <v>2029</v>
      </c>
      <c r="O64" s="81" t="s">
        <v>330</v>
      </c>
      <c r="P64" s="157" t="s">
        <v>179</v>
      </c>
    </row>
    <row r="65" spans="9:46" ht="12.75" customHeight="1">
      <c r="I65" s="74" t="s">
        <v>333</v>
      </c>
      <c r="K65" s="122"/>
      <c r="L65" s="85"/>
      <c r="M65" s="74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</row>
    <row r="66" spans="4:46" ht="12.75" customHeight="1">
      <c r="D66" s="166"/>
      <c r="K66" s="74"/>
      <c r="L66" s="85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</row>
    <row r="67" spans="1:46" ht="12.75" customHeight="1">
      <c r="A67" s="74">
        <v>36</v>
      </c>
      <c r="B67" s="100" t="s">
        <v>2412</v>
      </c>
      <c r="C67" s="100" t="s">
        <v>335</v>
      </c>
      <c r="D67" s="244" t="s">
        <v>268</v>
      </c>
      <c r="E67" s="279">
        <v>13515.1156</v>
      </c>
      <c r="F67" s="239" t="s">
        <v>2397</v>
      </c>
      <c r="G67" s="100" t="s">
        <v>308</v>
      </c>
      <c r="H67" s="100" t="s">
        <v>60</v>
      </c>
      <c r="I67" s="103">
        <v>1508835</v>
      </c>
      <c r="J67" s="85" t="s">
        <v>1055</v>
      </c>
      <c r="K67" s="85" t="s">
        <v>2086</v>
      </c>
      <c r="L67" s="100" t="s">
        <v>2354</v>
      </c>
      <c r="M67" s="85" t="s">
        <v>2368</v>
      </c>
      <c r="N67" s="95" t="s">
        <v>2429</v>
      </c>
      <c r="O67" s="159" t="s">
        <v>972</v>
      </c>
      <c r="P67" s="168">
        <v>1</v>
      </c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</row>
    <row r="68" spans="7:46" ht="12.75" customHeight="1">
      <c r="G68" s="100"/>
      <c r="H68" s="100" t="s">
        <v>62</v>
      </c>
      <c r="I68" s="103"/>
      <c r="J68" s="85" t="s">
        <v>1057</v>
      </c>
      <c r="K68" s="85" t="s">
        <v>2087</v>
      </c>
      <c r="L68" s="100" t="s">
        <v>2355</v>
      </c>
      <c r="M68" s="85" t="s">
        <v>2369</v>
      </c>
      <c r="N68" s="87" t="s">
        <v>2430</v>
      </c>
      <c r="O68" s="159"/>
      <c r="P68" s="168">
        <v>0</v>
      </c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</row>
    <row r="69" spans="6:46" ht="12.75" customHeight="1">
      <c r="F69" s="239"/>
      <c r="G69" s="100"/>
      <c r="H69" s="100" t="s">
        <v>64</v>
      </c>
      <c r="I69" s="103"/>
      <c r="J69" s="85" t="s">
        <v>1059</v>
      </c>
      <c r="K69" s="85"/>
      <c r="L69" s="100"/>
      <c r="M69" s="85"/>
      <c r="N69" s="95"/>
      <c r="P69" s="167">
        <v>0</v>
      </c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</row>
    <row r="70" spans="6:46" ht="12.75" customHeight="1">
      <c r="F70" s="239"/>
      <c r="G70" s="100"/>
      <c r="H70" s="100" t="s">
        <v>66</v>
      </c>
      <c r="I70" s="103"/>
      <c r="J70" s="85" t="s">
        <v>1061</v>
      </c>
      <c r="K70" s="85"/>
      <c r="L70" s="100"/>
      <c r="M70" s="85"/>
      <c r="N70" s="87"/>
      <c r="P70" s="167">
        <v>0</v>
      </c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</row>
    <row r="71" spans="7:46" ht="12.75" customHeight="1">
      <c r="G71" s="100"/>
      <c r="H71" s="100" t="s">
        <v>68</v>
      </c>
      <c r="I71" s="103"/>
      <c r="J71" s="85" t="s">
        <v>1062</v>
      </c>
      <c r="K71" s="85"/>
      <c r="L71" s="100"/>
      <c r="M71" s="85"/>
      <c r="N71" s="95"/>
      <c r="P71" s="167">
        <v>0</v>
      </c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</row>
    <row r="72" spans="7:46" ht="12.75" customHeight="1">
      <c r="G72" s="100"/>
      <c r="H72" s="100" t="s">
        <v>1052</v>
      </c>
      <c r="I72" s="103"/>
      <c r="J72" s="88" t="s">
        <v>1063</v>
      </c>
      <c r="K72" s="88"/>
      <c r="L72" s="100"/>
      <c r="M72" s="85"/>
      <c r="N72" s="87"/>
      <c r="P72" s="167">
        <v>0</v>
      </c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</row>
    <row r="73" spans="2:46" ht="12.75" customHeight="1">
      <c r="B73" s="100"/>
      <c r="C73" s="100"/>
      <c r="G73" s="100"/>
      <c r="H73" s="100" t="s">
        <v>481</v>
      </c>
      <c r="I73" s="103"/>
      <c r="J73" s="88" t="s">
        <v>370</v>
      </c>
      <c r="K73" s="88"/>
      <c r="L73" s="100"/>
      <c r="M73" s="85"/>
      <c r="N73" s="95"/>
      <c r="O73" s="107"/>
      <c r="P73" s="168">
        <v>0</v>
      </c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</row>
    <row r="74" spans="1:46" ht="12.75" customHeight="1">
      <c r="A74" s="91"/>
      <c r="B74" s="102"/>
      <c r="C74" s="102"/>
      <c r="D74" s="90"/>
      <c r="E74" s="269"/>
      <c r="F74" s="240"/>
      <c r="G74" s="102"/>
      <c r="H74" s="102" t="s">
        <v>482</v>
      </c>
      <c r="I74" s="104"/>
      <c r="J74" s="92" t="s">
        <v>372</v>
      </c>
      <c r="K74" s="92"/>
      <c r="L74" s="102"/>
      <c r="M74" s="92"/>
      <c r="N74" s="97"/>
      <c r="O74" s="108"/>
      <c r="P74" s="169">
        <v>0</v>
      </c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</row>
    <row r="75" spans="1:46" ht="12.75" customHeight="1">
      <c r="A75" s="74">
        <v>37</v>
      </c>
      <c r="B75" s="100" t="s">
        <v>1463</v>
      </c>
      <c r="C75" s="76" t="s">
        <v>334</v>
      </c>
      <c r="D75" s="260" t="s">
        <v>269</v>
      </c>
      <c r="E75" s="277">
        <v>13520.615600000001</v>
      </c>
      <c r="F75" s="237" t="s">
        <v>1665</v>
      </c>
      <c r="G75" s="100" t="s">
        <v>1024</v>
      </c>
      <c r="H75" s="100" t="s">
        <v>1025</v>
      </c>
      <c r="I75" s="103">
        <v>1508834</v>
      </c>
      <c r="J75" s="85" t="s">
        <v>1066</v>
      </c>
      <c r="K75" s="85" t="s">
        <v>2088</v>
      </c>
      <c r="L75" s="100" t="s">
        <v>2356</v>
      </c>
      <c r="M75" s="85" t="s">
        <v>2370</v>
      </c>
      <c r="N75" s="98" t="s">
        <v>2431</v>
      </c>
      <c r="O75" s="161" t="s">
        <v>971</v>
      </c>
      <c r="P75" s="168">
        <v>1</v>
      </c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</row>
    <row r="76" spans="1:16" s="84" customFormat="1" ht="12.75" customHeight="1">
      <c r="A76" s="74">
        <v>38</v>
      </c>
      <c r="B76" s="100" t="s">
        <v>1464</v>
      </c>
      <c r="C76" s="76" t="s">
        <v>334</v>
      </c>
      <c r="D76" s="100"/>
      <c r="E76" s="277">
        <v>13524.2536</v>
      </c>
      <c r="F76" s="237" t="s">
        <v>1666</v>
      </c>
      <c r="G76" s="100"/>
      <c r="H76" s="100" t="s">
        <v>1026</v>
      </c>
      <c r="I76" s="103"/>
      <c r="J76" s="85" t="s">
        <v>1068</v>
      </c>
      <c r="K76" s="85" t="s">
        <v>2089</v>
      </c>
      <c r="L76" s="100" t="s">
        <v>2357</v>
      </c>
      <c r="M76" s="85" t="s">
        <v>2418</v>
      </c>
      <c r="N76" s="98" t="s">
        <v>2432</v>
      </c>
      <c r="O76" s="161" t="s">
        <v>971</v>
      </c>
      <c r="P76" s="168">
        <v>1</v>
      </c>
    </row>
    <row r="77" spans="1:16" s="84" customFormat="1" ht="12.75" customHeight="1">
      <c r="A77" s="74">
        <v>39</v>
      </c>
      <c r="B77" s="100" t="s">
        <v>1465</v>
      </c>
      <c r="C77" s="76" t="s">
        <v>334</v>
      </c>
      <c r="D77" s="100"/>
      <c r="E77" s="277">
        <v>13525.4316</v>
      </c>
      <c r="F77" s="237" t="s">
        <v>1667</v>
      </c>
      <c r="G77" s="100"/>
      <c r="H77" s="100" t="s">
        <v>1027</v>
      </c>
      <c r="I77" s="103"/>
      <c r="J77" s="85" t="s">
        <v>1070</v>
      </c>
      <c r="K77" s="85"/>
      <c r="L77" s="100"/>
      <c r="M77" s="85"/>
      <c r="N77" s="98"/>
      <c r="O77" s="161" t="s">
        <v>971</v>
      </c>
      <c r="P77" s="168">
        <v>1</v>
      </c>
    </row>
    <row r="78" spans="1:16" s="84" customFormat="1" ht="12.75" customHeight="1">
      <c r="A78" s="74">
        <v>40</v>
      </c>
      <c r="B78" s="100" t="s">
        <v>1466</v>
      </c>
      <c r="C78" s="76" t="s">
        <v>334</v>
      </c>
      <c r="D78" s="100"/>
      <c r="E78" s="277">
        <v>13526.6316</v>
      </c>
      <c r="F78" s="237" t="s">
        <v>1668</v>
      </c>
      <c r="G78" s="100"/>
      <c r="H78" s="100" t="s">
        <v>1028</v>
      </c>
      <c r="I78" s="103"/>
      <c r="J78" s="85" t="s">
        <v>1072</v>
      </c>
      <c r="K78" s="85"/>
      <c r="L78" s="100"/>
      <c r="M78" s="85"/>
      <c r="N78" s="98"/>
      <c r="O78" s="161" t="s">
        <v>971</v>
      </c>
      <c r="P78" s="168">
        <v>1</v>
      </c>
    </row>
    <row r="79" spans="1:16" s="110" customFormat="1" ht="12.75" customHeight="1">
      <c r="A79" s="74">
        <v>41</v>
      </c>
      <c r="B79" s="100" t="s">
        <v>1467</v>
      </c>
      <c r="C79" s="76" t="s">
        <v>334</v>
      </c>
      <c r="D79" s="100"/>
      <c r="E79" s="277">
        <v>13528.9996</v>
      </c>
      <c r="F79" s="237" t="s">
        <v>1669</v>
      </c>
      <c r="G79" s="100"/>
      <c r="H79" s="100" t="s">
        <v>1029</v>
      </c>
      <c r="I79" s="103"/>
      <c r="J79" s="88" t="s">
        <v>1074</v>
      </c>
      <c r="K79" s="88"/>
      <c r="L79" s="100"/>
      <c r="M79" s="85"/>
      <c r="N79" s="98"/>
      <c r="O79" s="161" t="s">
        <v>971</v>
      </c>
      <c r="P79" s="168">
        <v>1</v>
      </c>
    </row>
    <row r="80" spans="1:46" ht="12.75" customHeight="1">
      <c r="A80" s="74">
        <v>42</v>
      </c>
      <c r="B80" s="76" t="s">
        <v>1468</v>
      </c>
      <c r="C80" s="76" t="s">
        <v>334</v>
      </c>
      <c r="D80" s="100"/>
      <c r="E80" s="277">
        <v>13532.2546</v>
      </c>
      <c r="F80" s="237" t="s">
        <v>1670</v>
      </c>
      <c r="G80" s="100"/>
      <c r="H80" s="100" t="s">
        <v>1030</v>
      </c>
      <c r="I80" s="103"/>
      <c r="J80" s="88" t="s">
        <v>1076</v>
      </c>
      <c r="K80" s="88"/>
      <c r="L80" s="100"/>
      <c r="M80" s="85"/>
      <c r="N80" s="114"/>
      <c r="O80" s="161" t="s">
        <v>971</v>
      </c>
      <c r="P80" s="168">
        <v>1</v>
      </c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</row>
    <row r="81" spans="1:46" ht="12.75" customHeight="1">
      <c r="A81" s="74">
        <v>43</v>
      </c>
      <c r="B81" s="100" t="s">
        <v>1441</v>
      </c>
      <c r="C81" s="76" t="s">
        <v>334</v>
      </c>
      <c r="D81" s="244" t="s">
        <v>268</v>
      </c>
      <c r="E81" s="279">
        <v>13515.1156</v>
      </c>
      <c r="F81" s="239" t="s">
        <v>2397</v>
      </c>
      <c r="G81" s="100"/>
      <c r="H81" s="100" t="s">
        <v>483</v>
      </c>
      <c r="I81" s="103"/>
      <c r="J81" s="88" t="s">
        <v>374</v>
      </c>
      <c r="K81" s="88"/>
      <c r="L81" s="100"/>
      <c r="M81" s="85"/>
      <c r="N81" s="98"/>
      <c r="O81" s="161" t="s">
        <v>971</v>
      </c>
      <c r="P81" s="168">
        <v>1</v>
      </c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</row>
    <row r="82" spans="1:46" ht="12.75" customHeight="1">
      <c r="A82" s="91"/>
      <c r="B82" s="90"/>
      <c r="C82" s="90"/>
      <c r="D82" s="90"/>
      <c r="E82" s="269"/>
      <c r="F82" s="240"/>
      <c r="G82" s="102"/>
      <c r="H82" s="102" t="s">
        <v>484</v>
      </c>
      <c r="I82" s="104"/>
      <c r="J82" s="92" t="s">
        <v>376</v>
      </c>
      <c r="K82" s="92"/>
      <c r="L82" s="102"/>
      <c r="M82" s="92"/>
      <c r="N82" s="93"/>
      <c r="O82" s="162"/>
      <c r="P82" s="169">
        <v>0</v>
      </c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</row>
    <row r="83" spans="1:46" ht="12.75" customHeight="1">
      <c r="A83" s="74">
        <v>44</v>
      </c>
      <c r="B83" s="100" t="s">
        <v>1166</v>
      </c>
      <c r="C83" s="76" t="s">
        <v>334</v>
      </c>
      <c r="D83" s="243" t="s">
        <v>314</v>
      </c>
      <c r="E83" s="226">
        <v>13550.2</v>
      </c>
      <c r="F83" s="239" t="s">
        <v>2398</v>
      </c>
      <c r="G83" s="100" t="s">
        <v>309</v>
      </c>
      <c r="H83" s="100" t="s">
        <v>1054</v>
      </c>
      <c r="I83" s="103">
        <v>1508836</v>
      </c>
      <c r="J83" s="100" t="s">
        <v>1077</v>
      </c>
      <c r="K83" s="85" t="s">
        <v>2090</v>
      </c>
      <c r="L83" s="100" t="s">
        <v>2358</v>
      </c>
      <c r="M83" s="85" t="s">
        <v>2419</v>
      </c>
      <c r="N83" s="95" t="s">
        <v>2433</v>
      </c>
      <c r="O83" s="159" t="s">
        <v>972</v>
      </c>
      <c r="P83" s="168">
        <v>1</v>
      </c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</row>
    <row r="84" spans="2:46" ht="12.75" customHeight="1">
      <c r="B84" s="100"/>
      <c r="D84" s="100"/>
      <c r="E84" s="228"/>
      <c r="F84" s="239"/>
      <c r="G84" s="100"/>
      <c r="H84" s="100" t="s">
        <v>1056</v>
      </c>
      <c r="I84" s="103"/>
      <c r="J84" s="100" t="s">
        <v>1118</v>
      </c>
      <c r="K84" s="85" t="s">
        <v>2091</v>
      </c>
      <c r="L84" s="100" t="s">
        <v>2359</v>
      </c>
      <c r="M84" s="85" t="s">
        <v>2420</v>
      </c>
      <c r="N84" s="95" t="s">
        <v>2434</v>
      </c>
      <c r="O84" s="159"/>
      <c r="P84" s="168">
        <v>0</v>
      </c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</row>
    <row r="85" spans="7:46" ht="12.75" customHeight="1">
      <c r="G85" s="100"/>
      <c r="H85" s="100" t="s">
        <v>1058</v>
      </c>
      <c r="I85" s="103"/>
      <c r="J85" s="100" t="s">
        <v>1119</v>
      </c>
      <c r="K85" s="88"/>
      <c r="L85" s="100"/>
      <c r="M85" s="85"/>
      <c r="N85" s="95"/>
      <c r="P85" s="167">
        <v>0</v>
      </c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</row>
    <row r="86" spans="2:46" ht="12.75" customHeight="1">
      <c r="B86" s="100"/>
      <c r="E86" s="228"/>
      <c r="F86" s="239"/>
      <c r="G86" s="100"/>
      <c r="H86" s="100" t="s">
        <v>1060</v>
      </c>
      <c r="I86" s="103"/>
      <c r="J86" s="100" t="s">
        <v>1120</v>
      </c>
      <c r="K86" s="88"/>
      <c r="L86" s="100"/>
      <c r="M86" s="85"/>
      <c r="N86" s="95"/>
      <c r="O86" s="159"/>
      <c r="P86" s="168">
        <v>0</v>
      </c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</row>
    <row r="87" spans="2:46" ht="12.75" customHeight="1">
      <c r="B87" s="100"/>
      <c r="D87" s="100"/>
      <c r="E87" s="228"/>
      <c r="F87" s="239"/>
      <c r="G87" s="100"/>
      <c r="H87" s="100" t="s">
        <v>485</v>
      </c>
      <c r="I87" s="103"/>
      <c r="J87" s="100" t="s">
        <v>378</v>
      </c>
      <c r="K87" s="88"/>
      <c r="L87" s="100"/>
      <c r="M87" s="85"/>
      <c r="N87" s="95"/>
      <c r="O87" s="159"/>
      <c r="P87" s="168">
        <v>0</v>
      </c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</row>
    <row r="88" spans="2:46" ht="12.75" customHeight="1">
      <c r="B88" s="100"/>
      <c r="D88" s="100"/>
      <c r="F88" s="239"/>
      <c r="G88" s="100"/>
      <c r="H88" s="100" t="s">
        <v>486</v>
      </c>
      <c r="I88" s="103"/>
      <c r="J88" s="100" t="s">
        <v>380</v>
      </c>
      <c r="K88" s="88"/>
      <c r="L88" s="100"/>
      <c r="M88" s="85"/>
      <c r="N88" s="87"/>
      <c r="O88" s="159"/>
      <c r="P88" s="168">
        <v>0</v>
      </c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</row>
    <row r="89" spans="2:46" ht="12.75" customHeight="1">
      <c r="B89" s="100"/>
      <c r="D89" s="100"/>
      <c r="F89" s="239"/>
      <c r="G89" s="100"/>
      <c r="H89" s="100" t="s">
        <v>487</v>
      </c>
      <c r="I89" s="103"/>
      <c r="J89" s="100" t="s">
        <v>382</v>
      </c>
      <c r="K89" s="88"/>
      <c r="L89" s="100"/>
      <c r="M89" s="85"/>
      <c r="N89" s="95"/>
      <c r="O89" s="159"/>
      <c r="P89" s="168">
        <v>0</v>
      </c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</row>
    <row r="90" spans="1:46" ht="12.75" customHeight="1">
      <c r="A90" s="91"/>
      <c r="B90" s="102"/>
      <c r="C90" s="90"/>
      <c r="D90" s="102"/>
      <c r="E90" s="269"/>
      <c r="F90" s="241"/>
      <c r="G90" s="102"/>
      <c r="H90" s="102" t="s">
        <v>488</v>
      </c>
      <c r="I90" s="104"/>
      <c r="J90" s="102" t="s">
        <v>384</v>
      </c>
      <c r="K90" s="92"/>
      <c r="L90" s="102"/>
      <c r="M90" s="92"/>
      <c r="N90" s="97"/>
      <c r="O90" s="160"/>
      <c r="P90" s="169">
        <v>0</v>
      </c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</row>
    <row r="91" spans="1:46" ht="12.75" customHeight="1">
      <c r="A91" s="74">
        <v>45</v>
      </c>
      <c r="B91" s="76" t="s">
        <v>1469</v>
      </c>
      <c r="C91" s="76" t="s">
        <v>334</v>
      </c>
      <c r="D91" s="260" t="s">
        <v>99</v>
      </c>
      <c r="E91" s="277">
        <v>13552.6156</v>
      </c>
      <c r="F91" s="237" t="s">
        <v>1671</v>
      </c>
      <c r="G91" s="100" t="s">
        <v>1031</v>
      </c>
      <c r="H91" s="100" t="s">
        <v>1032</v>
      </c>
      <c r="I91" s="103">
        <v>1509976</v>
      </c>
      <c r="J91" s="100" t="s">
        <v>1123</v>
      </c>
      <c r="K91" s="85" t="s">
        <v>2092</v>
      </c>
      <c r="L91" s="100" t="s">
        <v>2360</v>
      </c>
      <c r="M91" s="85" t="s">
        <v>2421</v>
      </c>
      <c r="N91" s="98" t="s">
        <v>2435</v>
      </c>
      <c r="O91" s="161" t="s">
        <v>971</v>
      </c>
      <c r="P91" s="168">
        <v>1</v>
      </c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</row>
    <row r="92" spans="1:46" ht="12.75" customHeight="1">
      <c r="A92" s="74">
        <v>46</v>
      </c>
      <c r="B92" s="76" t="s">
        <v>1470</v>
      </c>
      <c r="C92" s="76" t="s">
        <v>334</v>
      </c>
      <c r="D92" s="100"/>
      <c r="E92" s="277">
        <v>13556.1436</v>
      </c>
      <c r="F92" s="237" t="s">
        <v>1672</v>
      </c>
      <c r="G92" s="100"/>
      <c r="H92" s="100" t="s">
        <v>1033</v>
      </c>
      <c r="I92" s="103"/>
      <c r="J92" s="100" t="s">
        <v>1125</v>
      </c>
      <c r="K92" s="85" t="s">
        <v>2093</v>
      </c>
      <c r="L92" s="100" t="s">
        <v>2361</v>
      </c>
      <c r="M92" s="85" t="s">
        <v>2422</v>
      </c>
      <c r="N92" s="98" t="s">
        <v>2436</v>
      </c>
      <c r="O92" s="161" t="s">
        <v>971</v>
      </c>
      <c r="P92" s="168">
        <v>1</v>
      </c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</row>
    <row r="93" spans="1:46" ht="12.75" customHeight="1">
      <c r="A93" s="74">
        <v>47</v>
      </c>
      <c r="B93" s="76" t="s">
        <v>1471</v>
      </c>
      <c r="C93" s="76" t="s">
        <v>334</v>
      </c>
      <c r="D93" s="100"/>
      <c r="E93" s="277">
        <v>13557.3316</v>
      </c>
      <c r="F93" s="237" t="s">
        <v>1673</v>
      </c>
      <c r="G93" s="100"/>
      <c r="H93" s="100" t="s">
        <v>1034</v>
      </c>
      <c r="I93" s="103"/>
      <c r="J93" s="100" t="s">
        <v>1127</v>
      </c>
      <c r="K93" s="85"/>
      <c r="L93" s="100"/>
      <c r="M93" s="85"/>
      <c r="N93" s="98"/>
      <c r="O93" s="161" t="s">
        <v>971</v>
      </c>
      <c r="P93" s="168">
        <v>1</v>
      </c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</row>
    <row r="94" spans="1:46" ht="12.75" customHeight="1">
      <c r="A94" s="74">
        <v>48</v>
      </c>
      <c r="B94" s="76" t="s">
        <v>1472</v>
      </c>
      <c r="C94" s="76" t="s">
        <v>334</v>
      </c>
      <c r="D94" s="100"/>
      <c r="E94" s="277">
        <v>13558.5316</v>
      </c>
      <c r="F94" s="237" t="s">
        <v>1674</v>
      </c>
      <c r="G94" s="100"/>
      <c r="H94" s="100" t="s">
        <v>1035</v>
      </c>
      <c r="I94" s="103"/>
      <c r="J94" s="100" t="s">
        <v>1129</v>
      </c>
      <c r="K94" s="85"/>
      <c r="L94" s="100"/>
      <c r="M94" s="85"/>
      <c r="N94" s="98"/>
      <c r="O94" s="161" t="s">
        <v>971</v>
      </c>
      <c r="P94" s="168">
        <v>1</v>
      </c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</row>
    <row r="95" spans="1:46" ht="12.75" customHeight="1">
      <c r="A95" s="74">
        <v>49</v>
      </c>
      <c r="B95" s="76" t="s">
        <v>1473</v>
      </c>
      <c r="C95" s="76" t="s">
        <v>334</v>
      </c>
      <c r="D95" s="100"/>
      <c r="E95" s="277">
        <v>13560.9996</v>
      </c>
      <c r="F95" s="237" t="s">
        <v>1675</v>
      </c>
      <c r="G95" s="100"/>
      <c r="H95" s="100" t="s">
        <v>1036</v>
      </c>
      <c r="I95" s="103"/>
      <c r="J95" s="88" t="s">
        <v>1131</v>
      </c>
      <c r="K95" s="88"/>
      <c r="L95" s="100"/>
      <c r="M95" s="85"/>
      <c r="N95" s="98"/>
      <c r="O95" s="161" t="s">
        <v>971</v>
      </c>
      <c r="P95" s="168">
        <v>1</v>
      </c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</row>
    <row r="96" spans="1:46" ht="12.75" customHeight="1">
      <c r="A96" s="74">
        <v>50</v>
      </c>
      <c r="B96" s="100" t="s">
        <v>1474</v>
      </c>
      <c r="C96" s="76" t="s">
        <v>334</v>
      </c>
      <c r="D96" s="100"/>
      <c r="E96" s="277">
        <v>13564.1546</v>
      </c>
      <c r="F96" s="237" t="s">
        <v>1676</v>
      </c>
      <c r="G96" s="100"/>
      <c r="H96" s="100" t="s">
        <v>1037</v>
      </c>
      <c r="I96" s="103"/>
      <c r="J96" s="88" t="s">
        <v>1133</v>
      </c>
      <c r="K96" s="88"/>
      <c r="L96" s="100"/>
      <c r="M96" s="85"/>
      <c r="N96" s="114"/>
      <c r="O96" s="161" t="s">
        <v>971</v>
      </c>
      <c r="P96" s="168">
        <v>1</v>
      </c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</row>
    <row r="97" spans="2:46" ht="12.75" customHeight="1">
      <c r="B97" s="100"/>
      <c r="D97" s="100"/>
      <c r="G97" s="100"/>
      <c r="H97" s="100" t="s">
        <v>489</v>
      </c>
      <c r="I97" s="103"/>
      <c r="J97" s="88" t="s">
        <v>386</v>
      </c>
      <c r="K97" s="88"/>
      <c r="L97" s="100"/>
      <c r="M97" s="85"/>
      <c r="N97" s="98"/>
      <c r="O97" s="161"/>
      <c r="P97" s="168">
        <v>0</v>
      </c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</row>
    <row r="98" spans="1:46" ht="12.75" customHeight="1">
      <c r="A98" s="91"/>
      <c r="B98" s="102"/>
      <c r="C98" s="90"/>
      <c r="D98" s="102"/>
      <c r="E98" s="285"/>
      <c r="F98" s="240"/>
      <c r="G98" s="102"/>
      <c r="H98" s="102" t="s">
        <v>490</v>
      </c>
      <c r="I98" s="104"/>
      <c r="J98" s="92" t="s">
        <v>388</v>
      </c>
      <c r="K98" s="92"/>
      <c r="L98" s="102"/>
      <c r="M98" s="92"/>
      <c r="N98" s="93"/>
      <c r="O98" s="162"/>
      <c r="P98" s="169">
        <v>0</v>
      </c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</row>
    <row r="99" spans="1:46" ht="12.75" customHeight="1">
      <c r="A99" s="74">
        <v>51</v>
      </c>
      <c r="B99" s="100" t="s">
        <v>1475</v>
      </c>
      <c r="C99" s="76" t="s">
        <v>334</v>
      </c>
      <c r="D99" s="260" t="s">
        <v>103</v>
      </c>
      <c r="E99" s="277">
        <v>13586.0356</v>
      </c>
      <c r="F99" s="237" t="s">
        <v>1677</v>
      </c>
      <c r="G99" s="100" t="s">
        <v>1064</v>
      </c>
      <c r="H99" s="100" t="s">
        <v>1065</v>
      </c>
      <c r="I99" s="103">
        <v>1508837</v>
      </c>
      <c r="J99" s="100" t="s">
        <v>1136</v>
      </c>
      <c r="K99" s="85" t="s">
        <v>2094</v>
      </c>
      <c r="L99" s="100" t="s">
        <v>2362</v>
      </c>
      <c r="M99" s="85" t="s">
        <v>2423</v>
      </c>
      <c r="N99" s="98" t="s">
        <v>2437</v>
      </c>
      <c r="O99" s="161" t="s">
        <v>971</v>
      </c>
      <c r="P99" s="168">
        <v>1</v>
      </c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</row>
    <row r="100" spans="1:46" ht="12.75" customHeight="1">
      <c r="A100" s="74">
        <v>52</v>
      </c>
      <c r="B100" s="100" t="s">
        <v>1476</v>
      </c>
      <c r="C100" s="76" t="s">
        <v>334</v>
      </c>
      <c r="D100" s="100"/>
      <c r="E100" s="277">
        <v>13590.105599999999</v>
      </c>
      <c r="F100" s="237" t="s">
        <v>1678</v>
      </c>
      <c r="G100" s="100"/>
      <c r="H100" s="100" t="s">
        <v>1067</v>
      </c>
      <c r="I100" s="103"/>
      <c r="J100" s="100" t="s">
        <v>1138</v>
      </c>
      <c r="K100" s="85" t="s">
        <v>2095</v>
      </c>
      <c r="L100" s="100" t="s">
        <v>2363</v>
      </c>
      <c r="M100" s="85" t="s">
        <v>2424</v>
      </c>
      <c r="N100" s="98" t="s">
        <v>2438</v>
      </c>
      <c r="O100" s="161" t="s">
        <v>971</v>
      </c>
      <c r="P100" s="168">
        <v>1</v>
      </c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</row>
    <row r="101" spans="1:46" ht="12.75" customHeight="1">
      <c r="A101" s="74">
        <v>53</v>
      </c>
      <c r="B101" s="100" t="s">
        <v>1477</v>
      </c>
      <c r="C101" s="76" t="s">
        <v>334</v>
      </c>
      <c r="D101" s="100"/>
      <c r="E101" s="277">
        <v>13592.5291</v>
      </c>
      <c r="F101" s="237" t="s">
        <v>1679</v>
      </c>
      <c r="G101" s="100"/>
      <c r="H101" s="100" t="s">
        <v>1069</v>
      </c>
      <c r="I101" s="103"/>
      <c r="J101" s="100" t="s">
        <v>1140</v>
      </c>
      <c r="K101" s="88"/>
      <c r="L101" s="100"/>
      <c r="M101" s="85"/>
      <c r="N101" s="98"/>
      <c r="O101" s="161" t="s">
        <v>971</v>
      </c>
      <c r="P101" s="168">
        <v>1</v>
      </c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</row>
    <row r="102" spans="1:46" ht="12.75" customHeight="1">
      <c r="A102" s="74">
        <v>54</v>
      </c>
      <c r="B102" s="100" t="s">
        <v>1478</v>
      </c>
      <c r="C102" s="76" t="s">
        <v>334</v>
      </c>
      <c r="D102" s="100"/>
      <c r="E102" s="277">
        <v>13593.7291</v>
      </c>
      <c r="F102" s="237" t="s">
        <v>1680</v>
      </c>
      <c r="G102" s="100"/>
      <c r="H102" s="100" t="s">
        <v>1071</v>
      </c>
      <c r="I102" s="103"/>
      <c r="J102" s="100" t="s">
        <v>1142</v>
      </c>
      <c r="K102" s="85"/>
      <c r="L102" s="100"/>
      <c r="M102" s="85"/>
      <c r="N102" s="98"/>
      <c r="O102" s="161" t="s">
        <v>971</v>
      </c>
      <c r="P102" s="168">
        <v>1</v>
      </c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</row>
    <row r="103" spans="1:46" ht="12.75" customHeight="1">
      <c r="A103" s="74">
        <v>55</v>
      </c>
      <c r="B103" s="100" t="s">
        <v>1479</v>
      </c>
      <c r="C103" s="76" t="s">
        <v>334</v>
      </c>
      <c r="D103" s="100"/>
      <c r="E103" s="277">
        <v>13597.0956</v>
      </c>
      <c r="F103" s="237" t="s">
        <v>1681</v>
      </c>
      <c r="G103" s="100"/>
      <c r="H103" s="100" t="s">
        <v>1073</v>
      </c>
      <c r="I103" s="103"/>
      <c r="J103" s="88" t="s">
        <v>1144</v>
      </c>
      <c r="K103" s="88"/>
      <c r="L103" s="100"/>
      <c r="M103" s="85"/>
      <c r="N103" s="98"/>
      <c r="O103" s="161" t="s">
        <v>971</v>
      </c>
      <c r="P103" s="168">
        <v>1</v>
      </c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</row>
    <row r="104" spans="1:46" ht="12.75" customHeight="1">
      <c r="A104" s="74">
        <v>56</v>
      </c>
      <c r="B104" s="76" t="s">
        <v>1480</v>
      </c>
      <c r="C104" s="76" t="s">
        <v>334</v>
      </c>
      <c r="D104" s="100"/>
      <c r="E104" s="277">
        <v>13599.5956</v>
      </c>
      <c r="F104" s="237" t="s">
        <v>1682</v>
      </c>
      <c r="G104" s="100"/>
      <c r="H104" s="100" t="s">
        <v>1075</v>
      </c>
      <c r="I104" s="103"/>
      <c r="J104" s="88" t="s">
        <v>1146</v>
      </c>
      <c r="K104" s="88"/>
      <c r="L104" s="100"/>
      <c r="M104" s="85"/>
      <c r="N104" s="114"/>
      <c r="O104" s="161" t="s">
        <v>971</v>
      </c>
      <c r="P104" s="168">
        <v>1</v>
      </c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</row>
    <row r="105" spans="4:46" ht="12.75" customHeight="1">
      <c r="D105" s="100"/>
      <c r="G105" s="100"/>
      <c r="H105" s="100" t="s">
        <v>491</v>
      </c>
      <c r="I105" s="103"/>
      <c r="J105" s="100" t="s">
        <v>390</v>
      </c>
      <c r="K105" s="88"/>
      <c r="L105" s="100"/>
      <c r="M105" s="85"/>
      <c r="N105" s="98"/>
      <c r="O105" s="161"/>
      <c r="P105" s="168">
        <v>0</v>
      </c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</row>
    <row r="106" spans="1:46" ht="12.75" customHeight="1">
      <c r="A106" s="91"/>
      <c r="B106" s="90"/>
      <c r="C106" s="90"/>
      <c r="D106" s="102"/>
      <c r="E106" s="285"/>
      <c r="F106" s="240"/>
      <c r="G106" s="102"/>
      <c r="H106" s="102" t="s">
        <v>492</v>
      </c>
      <c r="I106" s="104"/>
      <c r="J106" s="92" t="s">
        <v>392</v>
      </c>
      <c r="K106" s="92"/>
      <c r="L106" s="102"/>
      <c r="M106" s="92"/>
      <c r="N106" s="93"/>
      <c r="O106" s="162"/>
      <c r="P106" s="169">
        <v>0</v>
      </c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</row>
    <row r="107" spans="1:46" ht="12.75" customHeight="1">
      <c r="A107" s="74">
        <v>57</v>
      </c>
      <c r="B107" s="76" t="s">
        <v>1172</v>
      </c>
      <c r="C107" s="76" t="s">
        <v>334</v>
      </c>
      <c r="D107" s="154" t="s">
        <v>2020</v>
      </c>
      <c r="E107" s="277">
        <v>13604.5956</v>
      </c>
      <c r="F107" s="237" t="s">
        <v>2399</v>
      </c>
      <c r="G107" s="100" t="s">
        <v>1121</v>
      </c>
      <c r="H107" s="100" t="s">
        <v>1122</v>
      </c>
      <c r="I107" s="103">
        <v>1508838</v>
      </c>
      <c r="J107" s="85" t="s">
        <v>1149</v>
      </c>
      <c r="K107" s="85" t="s">
        <v>2096</v>
      </c>
      <c r="L107" s="100" t="s">
        <v>2364</v>
      </c>
      <c r="M107" s="85" t="s">
        <v>2425</v>
      </c>
      <c r="N107" s="95" t="s">
        <v>2439</v>
      </c>
      <c r="O107" s="107" t="s">
        <v>972</v>
      </c>
      <c r="P107" s="168">
        <v>1</v>
      </c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</row>
    <row r="108" spans="1:46" ht="12.75" customHeight="1">
      <c r="A108" s="74">
        <v>58</v>
      </c>
      <c r="B108" s="76" t="s">
        <v>1167</v>
      </c>
      <c r="C108" s="76" t="s">
        <v>334</v>
      </c>
      <c r="D108" s="100"/>
      <c r="E108" s="277">
        <v>13609.7956</v>
      </c>
      <c r="F108" s="237" t="s">
        <v>2400</v>
      </c>
      <c r="G108" s="100"/>
      <c r="H108" s="100" t="s">
        <v>1124</v>
      </c>
      <c r="I108" s="103"/>
      <c r="J108" s="85" t="s">
        <v>1151</v>
      </c>
      <c r="K108" s="85" t="s">
        <v>2097</v>
      </c>
      <c r="L108" s="100" t="s">
        <v>2365</v>
      </c>
      <c r="M108" s="85" t="s">
        <v>2426</v>
      </c>
      <c r="N108" s="95" t="s">
        <v>2440</v>
      </c>
      <c r="O108" s="107" t="s">
        <v>972</v>
      </c>
      <c r="P108" s="168">
        <v>1</v>
      </c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</row>
    <row r="109" spans="1:46" ht="12.75" customHeight="1">
      <c r="A109" s="74">
        <v>59</v>
      </c>
      <c r="B109" s="76" t="s">
        <v>1168</v>
      </c>
      <c r="C109" s="76" t="s">
        <v>334</v>
      </c>
      <c r="D109" s="263"/>
      <c r="E109" s="277">
        <v>13615.2556</v>
      </c>
      <c r="F109" s="237" t="s">
        <v>2401</v>
      </c>
      <c r="G109" s="100"/>
      <c r="H109" s="100" t="s">
        <v>1126</v>
      </c>
      <c r="I109" s="103"/>
      <c r="J109" s="85" t="s">
        <v>1153</v>
      </c>
      <c r="K109" s="85"/>
      <c r="L109" s="100"/>
      <c r="M109" s="85"/>
      <c r="N109" s="95"/>
      <c r="O109" s="107" t="s">
        <v>972</v>
      </c>
      <c r="P109" s="168">
        <v>1</v>
      </c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</row>
    <row r="110" spans="1:46" ht="12.75" customHeight="1">
      <c r="A110" s="74">
        <v>60</v>
      </c>
      <c r="B110" s="76" t="s">
        <v>1169</v>
      </c>
      <c r="C110" s="76" t="s">
        <v>334</v>
      </c>
      <c r="D110" s="154" t="s">
        <v>2414</v>
      </c>
      <c r="E110" s="277">
        <v>13618.9056</v>
      </c>
      <c r="F110" s="237" t="s">
        <v>2402</v>
      </c>
      <c r="G110" s="100"/>
      <c r="H110" s="100" t="s">
        <v>1128</v>
      </c>
      <c r="I110" s="103"/>
      <c r="J110" s="88" t="s">
        <v>1155</v>
      </c>
      <c r="K110" s="88"/>
      <c r="L110" s="100"/>
      <c r="M110" s="85"/>
      <c r="N110" s="95"/>
      <c r="O110" s="107" t="s">
        <v>972</v>
      </c>
      <c r="P110" s="168">
        <v>1</v>
      </c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</row>
    <row r="111" spans="1:46" ht="12.75" customHeight="1">
      <c r="A111" s="74">
        <v>61</v>
      </c>
      <c r="B111" s="76" t="s">
        <v>1170</v>
      </c>
      <c r="C111" s="76" t="s">
        <v>334</v>
      </c>
      <c r="D111" s="100"/>
      <c r="E111" s="277">
        <v>13622.5556</v>
      </c>
      <c r="F111" s="237" t="s">
        <v>2403</v>
      </c>
      <c r="G111" s="100"/>
      <c r="H111" s="100" t="s">
        <v>1130</v>
      </c>
      <c r="I111" s="103"/>
      <c r="J111" s="88" t="s">
        <v>1157</v>
      </c>
      <c r="K111" s="88"/>
      <c r="L111" s="100"/>
      <c r="M111" s="85"/>
      <c r="N111" s="95"/>
      <c r="O111" s="107" t="s">
        <v>972</v>
      </c>
      <c r="P111" s="168">
        <v>1</v>
      </c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</row>
    <row r="112" spans="1:46" ht="12.75" customHeight="1">
      <c r="A112" s="74">
        <v>62</v>
      </c>
      <c r="B112" s="76" t="s">
        <v>1171</v>
      </c>
      <c r="C112" s="76" t="s">
        <v>334</v>
      </c>
      <c r="D112" s="100"/>
      <c r="E112" s="277">
        <v>13626.2056</v>
      </c>
      <c r="F112" s="237" t="s">
        <v>2404</v>
      </c>
      <c r="G112" s="100"/>
      <c r="H112" s="100" t="s">
        <v>1132</v>
      </c>
      <c r="I112" s="103"/>
      <c r="J112" s="88" t="s">
        <v>1159</v>
      </c>
      <c r="K112" s="88"/>
      <c r="L112" s="100"/>
      <c r="M112" s="85"/>
      <c r="N112" s="87"/>
      <c r="O112" s="107" t="s">
        <v>972</v>
      </c>
      <c r="P112" s="168">
        <v>1</v>
      </c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</row>
    <row r="113" spans="4:46" ht="12.75" customHeight="1">
      <c r="D113" s="100"/>
      <c r="E113" s="228"/>
      <c r="G113" s="100"/>
      <c r="H113" s="100" t="s">
        <v>493</v>
      </c>
      <c r="I113" s="103"/>
      <c r="J113" s="88" t="s">
        <v>394</v>
      </c>
      <c r="K113" s="88"/>
      <c r="L113" s="100"/>
      <c r="M113" s="85"/>
      <c r="N113" s="95"/>
      <c r="O113" s="159"/>
      <c r="P113" s="168">
        <v>0</v>
      </c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</row>
    <row r="114" spans="1:46" ht="12.75" customHeight="1">
      <c r="A114" s="91"/>
      <c r="B114" s="90"/>
      <c r="C114" s="90"/>
      <c r="D114" s="102"/>
      <c r="E114" s="286"/>
      <c r="F114" s="240"/>
      <c r="G114" s="102"/>
      <c r="H114" s="102" t="s">
        <v>494</v>
      </c>
      <c r="I114" s="104"/>
      <c r="J114" s="92" t="s">
        <v>396</v>
      </c>
      <c r="K114" s="92"/>
      <c r="L114" s="102"/>
      <c r="M114" s="92"/>
      <c r="N114" s="97"/>
      <c r="O114" s="160"/>
      <c r="P114" s="169">
        <v>0</v>
      </c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</row>
    <row r="115" spans="1:46" ht="12.75" customHeight="1">
      <c r="A115" s="74">
        <v>63</v>
      </c>
      <c r="B115" s="76" t="s">
        <v>1481</v>
      </c>
      <c r="C115" s="76" t="s">
        <v>334</v>
      </c>
      <c r="D115" s="100" t="s">
        <v>107</v>
      </c>
      <c r="E115" s="277">
        <v>13628.455600000001</v>
      </c>
      <c r="F115" s="237" t="s">
        <v>1683</v>
      </c>
      <c r="G115" s="100" t="s">
        <v>1134</v>
      </c>
      <c r="H115" s="100" t="s">
        <v>1135</v>
      </c>
      <c r="I115" s="103">
        <v>1509977</v>
      </c>
      <c r="J115" s="100" t="s">
        <v>1161</v>
      </c>
      <c r="K115" s="85" t="s">
        <v>2098</v>
      </c>
      <c r="L115" s="100" t="s">
        <v>2366</v>
      </c>
      <c r="M115" s="85" t="s">
        <v>2427</v>
      </c>
      <c r="N115" s="98" t="s">
        <v>2441</v>
      </c>
      <c r="O115" s="161" t="s">
        <v>971</v>
      </c>
      <c r="P115" s="168">
        <v>1</v>
      </c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</row>
    <row r="116" spans="1:46" ht="12.75" customHeight="1">
      <c r="A116" s="74">
        <v>64</v>
      </c>
      <c r="B116" s="76" t="s">
        <v>1482</v>
      </c>
      <c r="C116" s="76" t="s">
        <v>334</v>
      </c>
      <c r="D116" s="100"/>
      <c r="E116" s="277">
        <v>13631.5456</v>
      </c>
      <c r="F116" s="237" t="s">
        <v>1684</v>
      </c>
      <c r="G116" s="100"/>
      <c r="H116" s="100" t="s">
        <v>1137</v>
      </c>
      <c r="I116" s="103"/>
      <c r="J116" s="100" t="s">
        <v>1163</v>
      </c>
      <c r="K116" s="88" t="s">
        <v>2099</v>
      </c>
      <c r="L116" s="100" t="s">
        <v>2367</v>
      </c>
      <c r="M116" s="85" t="s">
        <v>2428</v>
      </c>
      <c r="N116" s="98" t="s">
        <v>2442</v>
      </c>
      <c r="O116" s="161" t="s">
        <v>971</v>
      </c>
      <c r="P116" s="168">
        <v>1</v>
      </c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</row>
    <row r="117" spans="1:46" ht="12.75" customHeight="1">
      <c r="A117" s="74">
        <v>65</v>
      </c>
      <c r="B117" s="76" t="s">
        <v>1483</v>
      </c>
      <c r="C117" s="76" t="s">
        <v>334</v>
      </c>
      <c r="D117" s="100"/>
      <c r="E117" s="277">
        <v>13632.7886</v>
      </c>
      <c r="F117" s="237" t="s">
        <v>1685</v>
      </c>
      <c r="G117" s="100"/>
      <c r="H117" s="100" t="s">
        <v>1139</v>
      </c>
      <c r="I117" s="103"/>
      <c r="J117" s="100" t="s">
        <v>1201</v>
      </c>
      <c r="K117" s="88"/>
      <c r="L117" s="100"/>
      <c r="M117" s="85"/>
      <c r="N117" s="98"/>
      <c r="O117" s="161" t="s">
        <v>971</v>
      </c>
      <c r="P117" s="168">
        <v>1</v>
      </c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</row>
    <row r="118" spans="1:46" ht="12.75" customHeight="1">
      <c r="A118" s="74">
        <v>66</v>
      </c>
      <c r="B118" s="76" t="s">
        <v>1484</v>
      </c>
      <c r="C118" s="76" t="s">
        <v>334</v>
      </c>
      <c r="D118" s="100"/>
      <c r="E118" s="277">
        <v>13634.0286</v>
      </c>
      <c r="F118" s="237" t="s">
        <v>1686</v>
      </c>
      <c r="G118" s="100"/>
      <c r="H118" s="100" t="s">
        <v>1141</v>
      </c>
      <c r="I118" s="103"/>
      <c r="J118" s="100" t="s">
        <v>1203</v>
      </c>
      <c r="K118" s="88"/>
      <c r="L118" s="100"/>
      <c r="M118" s="85"/>
      <c r="N118" s="98"/>
      <c r="O118" s="161" t="s">
        <v>971</v>
      </c>
      <c r="P118" s="168">
        <v>1</v>
      </c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</row>
    <row r="119" spans="1:46" ht="12.75" customHeight="1">
      <c r="A119" s="74">
        <v>67</v>
      </c>
      <c r="B119" s="76" t="s">
        <v>1485</v>
      </c>
      <c r="C119" s="76" t="s">
        <v>334</v>
      </c>
      <c r="D119" s="100"/>
      <c r="E119" s="277">
        <v>13636.2006</v>
      </c>
      <c r="F119" s="237" t="s">
        <v>1687</v>
      </c>
      <c r="G119" s="100"/>
      <c r="H119" s="100" t="s">
        <v>1143</v>
      </c>
      <c r="I119" s="103"/>
      <c r="J119" s="100" t="s">
        <v>1015</v>
      </c>
      <c r="K119" s="88"/>
      <c r="L119" s="100"/>
      <c r="M119" s="85"/>
      <c r="N119" s="98"/>
      <c r="O119" s="161" t="s">
        <v>971</v>
      </c>
      <c r="P119" s="168">
        <v>1</v>
      </c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</row>
    <row r="120" spans="1:46" ht="12.75" customHeight="1">
      <c r="A120" s="74">
        <v>68</v>
      </c>
      <c r="B120" s="76" t="s">
        <v>1486</v>
      </c>
      <c r="C120" s="76" t="s">
        <v>334</v>
      </c>
      <c r="D120" s="100"/>
      <c r="E120" s="277">
        <v>13638.7006</v>
      </c>
      <c r="F120" s="237" t="s">
        <v>1688</v>
      </c>
      <c r="G120" s="100"/>
      <c r="H120" s="100" t="s">
        <v>1145</v>
      </c>
      <c r="I120" s="103"/>
      <c r="J120" s="100" t="s">
        <v>1016</v>
      </c>
      <c r="K120" s="88"/>
      <c r="L120" s="100"/>
      <c r="M120" s="85"/>
      <c r="N120" s="114"/>
      <c r="O120" s="161" t="s">
        <v>971</v>
      </c>
      <c r="P120" s="168">
        <v>1</v>
      </c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</row>
    <row r="121" spans="4:46" ht="12.75" customHeight="1">
      <c r="D121" s="100"/>
      <c r="G121" s="100"/>
      <c r="H121" s="100" t="s">
        <v>495</v>
      </c>
      <c r="I121" s="103"/>
      <c r="J121" s="100" t="s">
        <v>398</v>
      </c>
      <c r="K121" s="88"/>
      <c r="L121" s="100"/>
      <c r="M121" s="85"/>
      <c r="N121" s="98"/>
      <c r="O121" s="161"/>
      <c r="P121" s="168">
        <v>0</v>
      </c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</row>
    <row r="122" spans="1:46" ht="12.75" customHeight="1">
      <c r="A122" s="91"/>
      <c r="B122" s="90"/>
      <c r="C122" s="90"/>
      <c r="D122" s="102"/>
      <c r="E122" s="285"/>
      <c r="F122" s="240"/>
      <c r="G122" s="102"/>
      <c r="H122" s="102" t="s">
        <v>496</v>
      </c>
      <c r="I122" s="104"/>
      <c r="J122" s="102" t="s">
        <v>400</v>
      </c>
      <c r="K122" s="92"/>
      <c r="L122" s="102"/>
      <c r="M122" s="92"/>
      <c r="N122" s="93"/>
      <c r="O122" s="162"/>
      <c r="P122" s="169">
        <v>0</v>
      </c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</row>
    <row r="123" spans="2:46" ht="15.75">
      <c r="B123" s="75"/>
      <c r="F123" s="242"/>
      <c r="I123" s="170" t="s">
        <v>2801</v>
      </c>
      <c r="K123" s="78"/>
      <c r="N123" s="85"/>
      <c r="O123" s="158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</row>
    <row r="124" spans="10:46" ht="12.75" customHeight="1">
      <c r="J124" s="76" t="s">
        <v>324</v>
      </c>
      <c r="K124" s="76" t="s">
        <v>325</v>
      </c>
      <c r="M124" s="76" t="s">
        <v>326</v>
      </c>
      <c r="N124" s="80" t="s">
        <v>327</v>
      </c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</row>
    <row r="125" spans="1:16" s="84" customFormat="1" ht="12.75" customHeight="1">
      <c r="A125" s="81" t="s">
        <v>328</v>
      </c>
      <c r="B125" s="82" t="s">
        <v>71</v>
      </c>
      <c r="C125" s="82" t="s">
        <v>329</v>
      </c>
      <c r="D125" s="82" t="s">
        <v>250</v>
      </c>
      <c r="E125" s="227" t="s">
        <v>2025</v>
      </c>
      <c r="F125" s="238" t="s">
        <v>336</v>
      </c>
      <c r="G125" s="82" t="s">
        <v>331</v>
      </c>
      <c r="H125" s="82" t="s">
        <v>1384</v>
      </c>
      <c r="I125" s="81" t="s">
        <v>332</v>
      </c>
      <c r="J125" s="83" t="s">
        <v>1385</v>
      </c>
      <c r="K125" s="122" t="s">
        <v>2026</v>
      </c>
      <c r="L125" s="83" t="s">
        <v>2027</v>
      </c>
      <c r="M125" s="123" t="s">
        <v>2028</v>
      </c>
      <c r="N125" s="83" t="s">
        <v>2029</v>
      </c>
      <c r="O125" s="81" t="s">
        <v>330</v>
      </c>
      <c r="P125" s="157" t="s">
        <v>179</v>
      </c>
    </row>
    <row r="126" spans="9:46" ht="12.75" customHeight="1">
      <c r="I126" s="74" t="s">
        <v>333</v>
      </c>
      <c r="K126" s="122"/>
      <c r="L126" s="85"/>
      <c r="M126" s="74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</row>
    <row r="127" spans="11:46" ht="12.75" customHeight="1">
      <c r="K127" s="74"/>
      <c r="L127" s="85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</row>
    <row r="128" spans="1:46" ht="12.75" customHeight="1">
      <c r="A128" s="74">
        <v>69</v>
      </c>
      <c r="B128" s="76" t="s">
        <v>1487</v>
      </c>
      <c r="C128" s="76" t="s">
        <v>334</v>
      </c>
      <c r="D128" s="46" t="s">
        <v>111</v>
      </c>
      <c r="E128" s="277">
        <v>13667.520600000002</v>
      </c>
      <c r="F128" s="237" t="s">
        <v>1689</v>
      </c>
      <c r="G128" s="100" t="s">
        <v>1147</v>
      </c>
      <c r="H128" s="100" t="s">
        <v>1148</v>
      </c>
      <c r="I128" s="103">
        <v>1508839</v>
      </c>
      <c r="J128" s="85" t="s">
        <v>1206</v>
      </c>
      <c r="K128" s="85" t="s">
        <v>2141</v>
      </c>
      <c r="L128" s="100" t="s">
        <v>2443</v>
      </c>
      <c r="M128" s="85" t="s">
        <v>2457</v>
      </c>
      <c r="N128" s="98" t="s">
        <v>2471</v>
      </c>
      <c r="O128" s="161" t="s">
        <v>971</v>
      </c>
      <c r="P128" s="168">
        <v>1</v>
      </c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</row>
    <row r="129" spans="1:46" ht="12.75" customHeight="1">
      <c r="A129" s="74">
        <v>70</v>
      </c>
      <c r="B129" s="76" t="s">
        <v>1488</v>
      </c>
      <c r="C129" s="76" t="s">
        <v>334</v>
      </c>
      <c r="E129" s="277">
        <v>13670.6106</v>
      </c>
      <c r="F129" s="237" t="s">
        <v>1690</v>
      </c>
      <c r="G129" s="100"/>
      <c r="H129" s="100" t="s">
        <v>1150</v>
      </c>
      <c r="I129" s="103"/>
      <c r="J129" s="85" t="s">
        <v>1208</v>
      </c>
      <c r="K129" s="85" t="s">
        <v>2142</v>
      </c>
      <c r="L129" s="100" t="s">
        <v>2444</v>
      </c>
      <c r="M129" s="85" t="s">
        <v>2458</v>
      </c>
      <c r="N129" s="98" t="s">
        <v>2472</v>
      </c>
      <c r="O129" s="161" t="s">
        <v>971</v>
      </c>
      <c r="P129" s="168">
        <v>1</v>
      </c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</row>
    <row r="130" spans="1:46" ht="12.75" customHeight="1">
      <c r="A130" s="74">
        <v>71</v>
      </c>
      <c r="B130" s="76" t="s">
        <v>1489</v>
      </c>
      <c r="C130" s="76" t="s">
        <v>334</v>
      </c>
      <c r="E130" s="277">
        <v>13672.6151</v>
      </c>
      <c r="F130" s="237" t="s">
        <v>1691</v>
      </c>
      <c r="G130" s="100"/>
      <c r="H130" s="100" t="s">
        <v>1152</v>
      </c>
      <c r="I130" s="103"/>
      <c r="J130" s="85" t="s">
        <v>1210</v>
      </c>
      <c r="K130" s="85"/>
      <c r="L130" s="100"/>
      <c r="M130" s="85"/>
      <c r="N130" s="98"/>
      <c r="O130" s="161" t="s">
        <v>971</v>
      </c>
      <c r="P130" s="168">
        <v>1</v>
      </c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</row>
    <row r="131" spans="1:46" ht="12.75" customHeight="1">
      <c r="A131" s="74">
        <v>72</v>
      </c>
      <c r="B131" s="76" t="s">
        <v>1490</v>
      </c>
      <c r="C131" s="76" t="s">
        <v>334</v>
      </c>
      <c r="E131" s="277">
        <v>13673.8151</v>
      </c>
      <c r="F131" s="237" t="s">
        <v>1692</v>
      </c>
      <c r="G131" s="100"/>
      <c r="H131" s="100" t="s">
        <v>1154</v>
      </c>
      <c r="I131" s="103"/>
      <c r="J131" s="85" t="s">
        <v>1212</v>
      </c>
      <c r="K131" s="85"/>
      <c r="L131" s="100"/>
      <c r="M131" s="85"/>
      <c r="N131" s="98"/>
      <c r="O131" s="161" t="s">
        <v>971</v>
      </c>
      <c r="P131" s="168">
        <v>1</v>
      </c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</row>
    <row r="132" spans="1:46" ht="12.75" customHeight="1">
      <c r="A132" s="74">
        <v>73</v>
      </c>
      <c r="B132" s="76" t="s">
        <v>1491</v>
      </c>
      <c r="C132" s="76" t="s">
        <v>334</v>
      </c>
      <c r="E132" s="277">
        <v>13676.6656</v>
      </c>
      <c r="F132" s="237" t="s">
        <v>1693</v>
      </c>
      <c r="G132" s="100"/>
      <c r="H132" s="100" t="s">
        <v>1156</v>
      </c>
      <c r="I132" s="103"/>
      <c r="J132" s="88" t="s">
        <v>1214</v>
      </c>
      <c r="K132" s="88"/>
      <c r="L132" s="100"/>
      <c r="M132" s="85"/>
      <c r="N132" s="98"/>
      <c r="O132" s="161" t="s">
        <v>971</v>
      </c>
      <c r="P132" s="168">
        <v>1</v>
      </c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</row>
    <row r="133" spans="1:46" ht="12.75" customHeight="1">
      <c r="A133" s="74">
        <v>74</v>
      </c>
      <c r="B133" s="76" t="s">
        <v>1492</v>
      </c>
      <c r="C133" s="76" t="s">
        <v>334</v>
      </c>
      <c r="E133" s="277">
        <v>13679.1656</v>
      </c>
      <c r="F133" s="237" t="s">
        <v>1694</v>
      </c>
      <c r="G133" s="100"/>
      <c r="H133" s="100" t="s">
        <v>1158</v>
      </c>
      <c r="I133" s="103"/>
      <c r="J133" s="88" t="s">
        <v>1216</v>
      </c>
      <c r="K133" s="88"/>
      <c r="L133" s="100"/>
      <c r="M133" s="85"/>
      <c r="N133" s="114"/>
      <c r="O133" s="161" t="s">
        <v>971</v>
      </c>
      <c r="P133" s="168">
        <v>1</v>
      </c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</row>
    <row r="134" spans="7:46" ht="12.75" customHeight="1">
      <c r="G134" s="100"/>
      <c r="H134" s="100" t="s">
        <v>497</v>
      </c>
      <c r="I134" s="103"/>
      <c r="J134" s="88" t="s">
        <v>402</v>
      </c>
      <c r="K134" s="88"/>
      <c r="L134" s="100"/>
      <c r="M134" s="85"/>
      <c r="N134" s="98"/>
      <c r="O134" s="161"/>
      <c r="P134" s="168">
        <v>0</v>
      </c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</row>
    <row r="135" spans="1:46" ht="12.75" customHeight="1">
      <c r="A135" s="91"/>
      <c r="B135" s="90"/>
      <c r="C135" s="90"/>
      <c r="D135" s="90"/>
      <c r="E135" s="285"/>
      <c r="F135" s="240"/>
      <c r="G135" s="102"/>
      <c r="H135" s="102" t="s">
        <v>498</v>
      </c>
      <c r="I135" s="104"/>
      <c r="J135" s="92" t="s">
        <v>404</v>
      </c>
      <c r="K135" s="92"/>
      <c r="L135" s="102"/>
      <c r="M135" s="92"/>
      <c r="N135" s="93"/>
      <c r="O135" s="162"/>
      <c r="P135" s="169">
        <v>0</v>
      </c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</row>
    <row r="136" spans="1:46" ht="12.75" customHeight="1">
      <c r="A136" s="74">
        <v>75</v>
      </c>
      <c r="B136" s="100" t="s">
        <v>1176</v>
      </c>
      <c r="C136" s="76" t="s">
        <v>334</v>
      </c>
      <c r="D136" s="172" t="s">
        <v>316</v>
      </c>
      <c r="E136" s="277">
        <v>13684.1256</v>
      </c>
      <c r="F136" s="237" t="s">
        <v>1174</v>
      </c>
      <c r="G136" s="100" t="s">
        <v>310</v>
      </c>
      <c r="H136" s="100" t="s">
        <v>1160</v>
      </c>
      <c r="I136" s="103">
        <v>1508840</v>
      </c>
      <c r="J136" s="85" t="s">
        <v>1219</v>
      </c>
      <c r="K136" s="85" t="s">
        <v>2143</v>
      </c>
      <c r="L136" s="100" t="s">
        <v>2445</v>
      </c>
      <c r="M136" s="85" t="s">
        <v>2459</v>
      </c>
      <c r="N136" s="95" t="s">
        <v>2473</v>
      </c>
      <c r="O136" s="159" t="s">
        <v>972</v>
      </c>
      <c r="P136" s="168">
        <v>1</v>
      </c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</row>
    <row r="137" spans="1:46" ht="12.75" customHeight="1">
      <c r="A137" s="74">
        <v>76</v>
      </c>
      <c r="B137" s="100" t="s">
        <v>1173</v>
      </c>
      <c r="C137" s="76" t="s">
        <v>334</v>
      </c>
      <c r="D137" s="172" t="s">
        <v>316</v>
      </c>
      <c r="E137" s="277">
        <v>13689.325599999998</v>
      </c>
      <c r="F137" s="237" t="s">
        <v>1175</v>
      </c>
      <c r="G137" s="100"/>
      <c r="H137" s="100" t="s">
        <v>1162</v>
      </c>
      <c r="I137" s="103"/>
      <c r="J137" s="85" t="s">
        <v>1221</v>
      </c>
      <c r="K137" s="85" t="s">
        <v>2144</v>
      </c>
      <c r="L137" s="100" t="s">
        <v>2446</v>
      </c>
      <c r="M137" s="85" t="s">
        <v>2460</v>
      </c>
      <c r="N137" s="95" t="s">
        <v>2474</v>
      </c>
      <c r="O137" s="159" t="s">
        <v>972</v>
      </c>
      <c r="P137" s="168">
        <v>1</v>
      </c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</row>
    <row r="138" spans="5:46" ht="12.75" customHeight="1">
      <c r="E138" s="228"/>
      <c r="G138" s="100"/>
      <c r="H138" s="100" t="s">
        <v>1164</v>
      </c>
      <c r="I138" s="103"/>
      <c r="J138" s="85" t="s">
        <v>1223</v>
      </c>
      <c r="K138" s="85"/>
      <c r="L138" s="100"/>
      <c r="M138" s="85"/>
      <c r="N138" s="95"/>
      <c r="O138" s="159"/>
      <c r="P138" s="168">
        <v>0</v>
      </c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</row>
    <row r="139" spans="2:46" ht="12.75" customHeight="1">
      <c r="B139" s="100"/>
      <c r="E139" s="228"/>
      <c r="F139" s="239"/>
      <c r="G139" s="100"/>
      <c r="H139" s="100" t="s">
        <v>1202</v>
      </c>
      <c r="I139" s="103"/>
      <c r="J139" s="88" t="s">
        <v>1225</v>
      </c>
      <c r="K139" s="88"/>
      <c r="L139" s="100"/>
      <c r="M139" s="85"/>
      <c r="N139" s="95"/>
      <c r="O139" s="159"/>
      <c r="P139" s="168">
        <v>0</v>
      </c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</row>
    <row r="140" spans="4:46" ht="12.75" customHeight="1">
      <c r="D140" s="100"/>
      <c r="E140" s="228"/>
      <c r="F140" s="239"/>
      <c r="G140" s="100"/>
      <c r="H140" s="100" t="s">
        <v>499</v>
      </c>
      <c r="I140" s="103"/>
      <c r="J140" s="88" t="s">
        <v>406</v>
      </c>
      <c r="K140" s="88"/>
      <c r="L140" s="100"/>
      <c r="M140" s="85"/>
      <c r="N140" s="95"/>
      <c r="O140" s="159"/>
      <c r="P140" s="168">
        <v>0</v>
      </c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</row>
    <row r="141" spans="4:46" ht="12.75" customHeight="1">
      <c r="D141" s="100"/>
      <c r="F141" s="239"/>
      <c r="G141" s="100"/>
      <c r="H141" s="100" t="s">
        <v>500</v>
      </c>
      <c r="I141" s="103"/>
      <c r="J141" s="88" t="s">
        <v>408</v>
      </c>
      <c r="K141" s="88"/>
      <c r="L141" s="100"/>
      <c r="M141" s="85"/>
      <c r="N141" s="87"/>
      <c r="O141" s="159"/>
      <c r="P141" s="168">
        <v>0</v>
      </c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</row>
    <row r="142" spans="4:46" ht="12.75" customHeight="1">
      <c r="D142" s="100"/>
      <c r="F142" s="239"/>
      <c r="G142" s="100"/>
      <c r="H142" s="100" t="s">
        <v>501</v>
      </c>
      <c r="I142" s="103"/>
      <c r="J142" s="88" t="s">
        <v>410</v>
      </c>
      <c r="K142" s="88"/>
      <c r="L142" s="100"/>
      <c r="M142" s="85"/>
      <c r="N142" s="95"/>
      <c r="O142" s="159"/>
      <c r="P142" s="168">
        <v>0</v>
      </c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</row>
    <row r="143" spans="1:46" ht="12.75" customHeight="1">
      <c r="A143" s="91"/>
      <c r="B143" s="90"/>
      <c r="C143" s="90"/>
      <c r="D143" s="254"/>
      <c r="E143" s="269"/>
      <c r="F143" s="241"/>
      <c r="G143" s="102"/>
      <c r="H143" s="102" t="s">
        <v>502</v>
      </c>
      <c r="I143" s="104"/>
      <c r="J143" s="92" t="s">
        <v>412</v>
      </c>
      <c r="K143" s="92"/>
      <c r="L143" s="102"/>
      <c r="M143" s="92"/>
      <c r="N143" s="97"/>
      <c r="O143" s="160"/>
      <c r="P143" s="169">
        <v>0</v>
      </c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</row>
    <row r="144" spans="1:46" ht="12.75" customHeight="1">
      <c r="A144" s="74">
        <v>77</v>
      </c>
      <c r="B144" s="76" t="s">
        <v>1493</v>
      </c>
      <c r="C144" s="76" t="s">
        <v>334</v>
      </c>
      <c r="D144" s="46" t="s">
        <v>115</v>
      </c>
      <c r="E144" s="277">
        <v>13707.9856</v>
      </c>
      <c r="F144" s="237" t="s">
        <v>1695</v>
      </c>
      <c r="G144" s="100" t="s">
        <v>1204</v>
      </c>
      <c r="H144" s="100" t="s">
        <v>1205</v>
      </c>
      <c r="I144" s="103">
        <v>1509978</v>
      </c>
      <c r="J144" s="85" t="s">
        <v>1230</v>
      </c>
      <c r="K144" s="85" t="s">
        <v>2145</v>
      </c>
      <c r="L144" s="100" t="s">
        <v>2447</v>
      </c>
      <c r="M144" s="85" t="s">
        <v>2461</v>
      </c>
      <c r="N144" s="98" t="s">
        <v>2475</v>
      </c>
      <c r="O144" s="161" t="s">
        <v>971</v>
      </c>
      <c r="P144" s="168">
        <v>1</v>
      </c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</row>
    <row r="145" spans="1:46" ht="12.75" customHeight="1">
      <c r="A145" s="74">
        <v>78</v>
      </c>
      <c r="B145" s="76" t="s">
        <v>1494</v>
      </c>
      <c r="C145" s="76" t="s">
        <v>334</v>
      </c>
      <c r="D145" s="100"/>
      <c r="E145" s="277">
        <v>13711.075599999998</v>
      </c>
      <c r="F145" s="237" t="s">
        <v>1696</v>
      </c>
      <c r="G145" s="100"/>
      <c r="H145" s="100" t="s">
        <v>1207</v>
      </c>
      <c r="I145" s="103"/>
      <c r="J145" s="85" t="s">
        <v>1232</v>
      </c>
      <c r="K145" s="85" t="s">
        <v>2146</v>
      </c>
      <c r="L145" s="100" t="s">
        <v>2448</v>
      </c>
      <c r="M145" s="85" t="s">
        <v>2462</v>
      </c>
      <c r="N145" s="98" t="s">
        <v>2476</v>
      </c>
      <c r="O145" s="161" t="s">
        <v>971</v>
      </c>
      <c r="P145" s="168">
        <v>1</v>
      </c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</row>
    <row r="146" spans="1:46" ht="12.75" customHeight="1">
      <c r="A146" s="74">
        <v>79</v>
      </c>
      <c r="B146" s="76" t="s">
        <v>1495</v>
      </c>
      <c r="C146" s="76" t="s">
        <v>334</v>
      </c>
      <c r="D146" s="100"/>
      <c r="E146" s="277">
        <v>13712.3586</v>
      </c>
      <c r="F146" s="237" t="s">
        <v>1697</v>
      </c>
      <c r="G146" s="100"/>
      <c r="H146" s="100" t="s">
        <v>1209</v>
      </c>
      <c r="I146" s="103"/>
      <c r="J146" s="85" t="s">
        <v>1234</v>
      </c>
      <c r="K146" s="85"/>
      <c r="L146" s="100"/>
      <c r="M146" s="85"/>
      <c r="N146" s="98"/>
      <c r="O146" s="161" t="s">
        <v>971</v>
      </c>
      <c r="P146" s="168">
        <v>1</v>
      </c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</row>
    <row r="147" spans="1:46" ht="12.75" customHeight="1">
      <c r="A147" s="74">
        <v>80</v>
      </c>
      <c r="B147" s="76" t="s">
        <v>1496</v>
      </c>
      <c r="C147" s="76" t="s">
        <v>334</v>
      </c>
      <c r="D147" s="100"/>
      <c r="E147" s="277">
        <v>13713.558599999998</v>
      </c>
      <c r="F147" s="237" t="s">
        <v>1698</v>
      </c>
      <c r="G147" s="100"/>
      <c r="H147" s="100" t="s">
        <v>1211</v>
      </c>
      <c r="I147" s="103"/>
      <c r="J147" s="85" t="s">
        <v>1236</v>
      </c>
      <c r="K147" s="85"/>
      <c r="L147" s="100"/>
      <c r="M147" s="85"/>
      <c r="N147" s="98"/>
      <c r="O147" s="161" t="s">
        <v>971</v>
      </c>
      <c r="P147" s="168">
        <v>1</v>
      </c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</row>
    <row r="148" spans="1:46" ht="12.75" customHeight="1">
      <c r="A148" s="74">
        <v>81</v>
      </c>
      <c r="B148" s="76" t="s">
        <v>1497</v>
      </c>
      <c r="C148" s="76" t="s">
        <v>334</v>
      </c>
      <c r="D148" s="100"/>
      <c r="E148" s="277">
        <v>13715.7306</v>
      </c>
      <c r="F148" s="237" t="s">
        <v>1699</v>
      </c>
      <c r="G148" s="100"/>
      <c r="H148" s="100" t="s">
        <v>1213</v>
      </c>
      <c r="I148" s="103"/>
      <c r="J148" s="88" t="s">
        <v>1238</v>
      </c>
      <c r="K148" s="88"/>
      <c r="L148" s="100"/>
      <c r="M148" s="85"/>
      <c r="N148" s="98"/>
      <c r="O148" s="161" t="s">
        <v>971</v>
      </c>
      <c r="P148" s="168">
        <v>1</v>
      </c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</row>
    <row r="149" spans="1:46" ht="12.75" customHeight="1">
      <c r="A149" s="74">
        <v>82</v>
      </c>
      <c r="B149" s="76" t="s">
        <v>1498</v>
      </c>
      <c r="C149" s="76" t="s">
        <v>334</v>
      </c>
      <c r="D149" s="100"/>
      <c r="E149" s="277">
        <v>13718.2306</v>
      </c>
      <c r="F149" s="237" t="s">
        <v>1700</v>
      </c>
      <c r="G149" s="100"/>
      <c r="H149" s="100" t="s">
        <v>1215</v>
      </c>
      <c r="I149" s="103"/>
      <c r="J149" s="88" t="s">
        <v>1240</v>
      </c>
      <c r="K149" s="88"/>
      <c r="L149" s="100"/>
      <c r="M149" s="85"/>
      <c r="N149" s="114"/>
      <c r="O149" s="161" t="s">
        <v>971</v>
      </c>
      <c r="P149" s="168">
        <v>1</v>
      </c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</row>
    <row r="150" spans="4:46" ht="12.75" customHeight="1">
      <c r="D150" s="100"/>
      <c r="G150" s="100"/>
      <c r="H150" s="100" t="s">
        <v>503</v>
      </c>
      <c r="I150" s="103"/>
      <c r="J150" s="88" t="s">
        <v>414</v>
      </c>
      <c r="K150" s="88"/>
      <c r="L150" s="100"/>
      <c r="M150" s="85"/>
      <c r="N150" s="98"/>
      <c r="O150" s="161"/>
      <c r="P150" s="168">
        <v>0</v>
      </c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</row>
    <row r="151" spans="1:46" ht="12.75" customHeight="1">
      <c r="A151" s="91"/>
      <c r="B151" s="273"/>
      <c r="C151" s="90"/>
      <c r="D151" s="254"/>
      <c r="E151" s="285"/>
      <c r="F151" s="240"/>
      <c r="G151" s="102"/>
      <c r="H151" s="102" t="s">
        <v>504</v>
      </c>
      <c r="I151" s="104"/>
      <c r="J151" s="92" t="s">
        <v>416</v>
      </c>
      <c r="K151" s="92"/>
      <c r="L151" s="102"/>
      <c r="M151" s="92"/>
      <c r="N151" s="93"/>
      <c r="O151" s="162"/>
      <c r="P151" s="169">
        <v>0</v>
      </c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</row>
    <row r="152" spans="1:46" ht="12.75" customHeight="1">
      <c r="A152" s="74">
        <v>83</v>
      </c>
      <c r="B152" s="76" t="s">
        <v>1182</v>
      </c>
      <c r="C152" s="76" t="s">
        <v>334</v>
      </c>
      <c r="D152" s="172" t="s">
        <v>2415</v>
      </c>
      <c r="E152" s="226">
        <v>13741</v>
      </c>
      <c r="F152" s="237" t="s">
        <v>2406</v>
      </c>
      <c r="G152" s="100" t="s">
        <v>1217</v>
      </c>
      <c r="H152" s="100" t="s">
        <v>1218</v>
      </c>
      <c r="I152" s="103">
        <v>1508841</v>
      </c>
      <c r="J152" s="85" t="s">
        <v>1039</v>
      </c>
      <c r="K152" s="85" t="s">
        <v>2147</v>
      </c>
      <c r="L152" s="100" t="s">
        <v>2449</v>
      </c>
      <c r="M152" s="85" t="s">
        <v>2463</v>
      </c>
      <c r="N152" s="95" t="s">
        <v>2477</v>
      </c>
      <c r="O152" s="159" t="s">
        <v>972</v>
      </c>
      <c r="P152" s="168">
        <v>1</v>
      </c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</row>
    <row r="153" spans="1:46" ht="12.75" customHeight="1">
      <c r="A153" s="74">
        <v>84</v>
      </c>
      <c r="B153" s="76" t="s">
        <v>1177</v>
      </c>
      <c r="C153" s="76" t="s">
        <v>334</v>
      </c>
      <c r="E153" s="226">
        <v>13743.1</v>
      </c>
      <c r="F153" s="237" t="s">
        <v>2407</v>
      </c>
      <c r="G153" s="100"/>
      <c r="H153" s="100" t="s">
        <v>1220</v>
      </c>
      <c r="I153" s="103"/>
      <c r="J153" s="85" t="s">
        <v>1040</v>
      </c>
      <c r="K153" s="85" t="s">
        <v>2148</v>
      </c>
      <c r="L153" s="100" t="s">
        <v>2450</v>
      </c>
      <c r="M153" s="85" t="s">
        <v>2464</v>
      </c>
      <c r="N153" s="95" t="s">
        <v>2478</v>
      </c>
      <c r="O153" s="159" t="s">
        <v>972</v>
      </c>
      <c r="P153" s="168">
        <v>1</v>
      </c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</row>
    <row r="154" spans="1:16" s="84" customFormat="1" ht="12.75" customHeight="1">
      <c r="A154" s="74">
        <v>85</v>
      </c>
      <c r="B154" s="76" t="s">
        <v>1178</v>
      </c>
      <c r="C154" s="76" t="s">
        <v>334</v>
      </c>
      <c r="D154" s="76"/>
      <c r="E154" s="226">
        <v>13745.2</v>
      </c>
      <c r="F154" s="237" t="s">
        <v>2408</v>
      </c>
      <c r="G154" s="100"/>
      <c r="H154" s="100" t="s">
        <v>1222</v>
      </c>
      <c r="I154" s="103"/>
      <c r="J154" s="85" t="s">
        <v>1043</v>
      </c>
      <c r="K154" s="85"/>
      <c r="L154" s="100"/>
      <c r="M154" s="85"/>
      <c r="N154" s="95"/>
      <c r="O154" s="159" t="s">
        <v>972</v>
      </c>
      <c r="P154" s="168">
        <v>1</v>
      </c>
    </row>
    <row r="155" spans="1:16" s="84" customFormat="1" ht="12.75" customHeight="1">
      <c r="A155" s="74">
        <v>86</v>
      </c>
      <c r="B155" s="76" t="s">
        <v>1179</v>
      </c>
      <c r="C155" s="76" t="s">
        <v>334</v>
      </c>
      <c r="D155" s="76"/>
      <c r="E155" s="226">
        <v>13747.2</v>
      </c>
      <c r="F155" s="237" t="s">
        <v>2409</v>
      </c>
      <c r="G155" s="100"/>
      <c r="H155" s="100" t="s">
        <v>1224</v>
      </c>
      <c r="I155" s="103"/>
      <c r="J155" s="85" t="s">
        <v>1044</v>
      </c>
      <c r="K155" s="85"/>
      <c r="L155" s="100"/>
      <c r="M155" s="85"/>
      <c r="N155" s="95"/>
      <c r="O155" s="159" t="s">
        <v>972</v>
      </c>
      <c r="P155" s="168">
        <v>1</v>
      </c>
    </row>
    <row r="156" spans="1:16" s="84" customFormat="1" ht="12.75" customHeight="1">
      <c r="A156" s="74">
        <v>87</v>
      </c>
      <c r="B156" s="76" t="s">
        <v>1180</v>
      </c>
      <c r="C156" s="76" t="s">
        <v>334</v>
      </c>
      <c r="D156" s="76"/>
      <c r="E156" s="226">
        <v>13749.4</v>
      </c>
      <c r="F156" s="237" t="s">
        <v>1621</v>
      </c>
      <c r="G156" s="100"/>
      <c r="H156" s="100" t="s">
        <v>1226</v>
      </c>
      <c r="I156" s="103"/>
      <c r="J156" s="85" t="s">
        <v>1045</v>
      </c>
      <c r="K156" s="85"/>
      <c r="L156" s="100"/>
      <c r="M156" s="85"/>
      <c r="N156" s="95"/>
      <c r="O156" s="159" t="s">
        <v>972</v>
      </c>
      <c r="P156" s="168">
        <v>1</v>
      </c>
    </row>
    <row r="157" spans="1:46" ht="12.75" customHeight="1">
      <c r="A157" s="74">
        <v>88</v>
      </c>
      <c r="B157" s="288" t="s">
        <v>1181</v>
      </c>
      <c r="C157" s="288" t="s">
        <v>334</v>
      </c>
      <c r="D157" s="288" t="s">
        <v>2416</v>
      </c>
      <c r="E157" s="289">
        <v>13756.269</v>
      </c>
      <c r="F157" s="76" t="s">
        <v>1622</v>
      </c>
      <c r="G157" s="100"/>
      <c r="H157" s="100" t="s">
        <v>1227</v>
      </c>
      <c r="I157" s="103"/>
      <c r="J157" s="88" t="s">
        <v>1046</v>
      </c>
      <c r="K157" s="88"/>
      <c r="L157" s="100"/>
      <c r="M157" s="85"/>
      <c r="N157" s="87"/>
      <c r="O157" s="159" t="s">
        <v>972</v>
      </c>
      <c r="P157" s="168">
        <v>1</v>
      </c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</row>
    <row r="158" spans="1:46" ht="12.75" customHeight="1">
      <c r="A158" s="74">
        <v>89</v>
      </c>
      <c r="B158" s="288" t="s">
        <v>1382</v>
      </c>
      <c r="C158" s="288" t="s">
        <v>334</v>
      </c>
      <c r="D158" s="288"/>
      <c r="E158" s="289">
        <v>13758.34</v>
      </c>
      <c r="F158" s="76" t="s">
        <v>1623</v>
      </c>
      <c r="G158" s="100"/>
      <c r="H158" s="100" t="s">
        <v>505</v>
      </c>
      <c r="I158" s="103"/>
      <c r="J158" s="88" t="s">
        <v>506</v>
      </c>
      <c r="K158" s="88"/>
      <c r="L158" s="100"/>
      <c r="M158" s="85"/>
      <c r="N158" s="95"/>
      <c r="O158" s="159" t="s">
        <v>972</v>
      </c>
      <c r="P158" s="168">
        <v>1</v>
      </c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</row>
    <row r="159" spans="1:46" ht="12.75" customHeight="1">
      <c r="A159" s="91">
        <v>90</v>
      </c>
      <c r="B159" s="90" t="s">
        <v>944</v>
      </c>
      <c r="C159" s="90" t="s">
        <v>334</v>
      </c>
      <c r="D159" s="90"/>
      <c r="E159" s="269">
        <v>13760.6</v>
      </c>
      <c r="F159" s="90" t="s">
        <v>1624</v>
      </c>
      <c r="G159" s="102"/>
      <c r="H159" s="102" t="s">
        <v>507</v>
      </c>
      <c r="I159" s="104"/>
      <c r="J159" s="92" t="s">
        <v>508</v>
      </c>
      <c r="K159" s="92"/>
      <c r="L159" s="102"/>
      <c r="M159" s="92"/>
      <c r="N159" s="97"/>
      <c r="O159" s="160" t="s">
        <v>972</v>
      </c>
      <c r="P159" s="169">
        <v>1</v>
      </c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</row>
    <row r="160" spans="1:46" ht="12.75" customHeight="1">
      <c r="A160" s="74">
        <v>91</v>
      </c>
      <c r="B160" s="76" t="s">
        <v>1499</v>
      </c>
      <c r="C160" s="76" t="s">
        <v>334</v>
      </c>
      <c r="D160" s="46" t="s">
        <v>119</v>
      </c>
      <c r="E160" s="277">
        <v>13760.767300000001</v>
      </c>
      <c r="F160" s="76" t="s">
        <v>1701</v>
      </c>
      <c r="G160" s="100" t="s">
        <v>1228</v>
      </c>
      <c r="H160" s="100" t="s">
        <v>1229</v>
      </c>
      <c r="I160" s="103">
        <v>1509979</v>
      </c>
      <c r="J160" s="85" t="s">
        <v>1041</v>
      </c>
      <c r="K160" s="85" t="s">
        <v>2149</v>
      </c>
      <c r="L160" s="100" t="s">
        <v>2451</v>
      </c>
      <c r="M160" s="85" t="s">
        <v>2465</v>
      </c>
      <c r="N160" s="98" t="s">
        <v>2479</v>
      </c>
      <c r="O160" s="161" t="s">
        <v>971</v>
      </c>
      <c r="P160" s="168">
        <v>1</v>
      </c>
      <c r="Q160"/>
      <c r="R160"/>
      <c r="S160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</row>
    <row r="161" spans="1:46" ht="12.75" customHeight="1">
      <c r="A161" s="74">
        <v>92</v>
      </c>
      <c r="B161" s="76" t="s">
        <v>1500</v>
      </c>
      <c r="C161" s="76" t="s">
        <v>334</v>
      </c>
      <c r="D161" s="100"/>
      <c r="E161" s="277">
        <v>13763.8573</v>
      </c>
      <c r="F161" s="76" t="s">
        <v>1702</v>
      </c>
      <c r="G161" s="100"/>
      <c r="H161" s="100" t="s">
        <v>1231</v>
      </c>
      <c r="I161" s="103"/>
      <c r="J161" s="85" t="s">
        <v>1042</v>
      </c>
      <c r="K161" s="85" t="s">
        <v>2150</v>
      </c>
      <c r="L161" s="100" t="s">
        <v>2452</v>
      </c>
      <c r="M161" s="85" t="s">
        <v>2466</v>
      </c>
      <c r="N161" s="98" t="s">
        <v>2480</v>
      </c>
      <c r="O161" s="161" t="s">
        <v>971</v>
      </c>
      <c r="P161" s="168">
        <v>1</v>
      </c>
      <c r="Q161"/>
      <c r="R161"/>
      <c r="S161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</row>
    <row r="162" spans="1:46" ht="12.75" customHeight="1">
      <c r="A162" s="74">
        <v>93</v>
      </c>
      <c r="B162" s="76" t="s">
        <v>1502</v>
      </c>
      <c r="C162" s="76" t="s">
        <v>334</v>
      </c>
      <c r="D162" s="100"/>
      <c r="E162" s="277">
        <v>13765.769800000002</v>
      </c>
      <c r="F162" s="76" t="s">
        <v>1703</v>
      </c>
      <c r="G162" s="100"/>
      <c r="H162" s="100" t="s">
        <v>1233</v>
      </c>
      <c r="I162" s="103"/>
      <c r="J162" s="85" t="s">
        <v>1047</v>
      </c>
      <c r="K162" s="85"/>
      <c r="L162" s="100"/>
      <c r="M162" s="85"/>
      <c r="N162" s="98"/>
      <c r="O162" s="161" t="s">
        <v>971</v>
      </c>
      <c r="P162" s="168">
        <v>1</v>
      </c>
      <c r="Q162"/>
      <c r="R162"/>
      <c r="S162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</row>
    <row r="163" spans="1:46" ht="12.75" customHeight="1">
      <c r="A163" s="74">
        <v>94</v>
      </c>
      <c r="B163" s="76" t="s">
        <v>1503</v>
      </c>
      <c r="C163" s="76" t="s">
        <v>334</v>
      </c>
      <c r="D163" s="100"/>
      <c r="E163" s="277">
        <v>13767.999800000001</v>
      </c>
      <c r="F163" s="76" t="s">
        <v>1620</v>
      </c>
      <c r="G163" s="100"/>
      <c r="H163" s="100" t="s">
        <v>1235</v>
      </c>
      <c r="I163" s="103"/>
      <c r="J163" s="85" t="s">
        <v>1048</v>
      </c>
      <c r="K163" s="85"/>
      <c r="L163" s="100"/>
      <c r="M163" s="85"/>
      <c r="N163" s="98"/>
      <c r="O163" s="161" t="s">
        <v>971</v>
      </c>
      <c r="P163" s="168">
        <v>1</v>
      </c>
      <c r="Q163"/>
      <c r="R163"/>
      <c r="S163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</row>
    <row r="164" spans="1:46" ht="12.75" customHeight="1">
      <c r="A164" s="74">
        <v>95</v>
      </c>
      <c r="B164" s="76" t="s">
        <v>1618</v>
      </c>
      <c r="C164" s="76" t="s">
        <v>334</v>
      </c>
      <c r="E164" s="277">
        <v>13768.5123</v>
      </c>
      <c r="F164" s="76" t="s">
        <v>1704</v>
      </c>
      <c r="G164" s="100"/>
      <c r="H164" s="100" t="s">
        <v>1237</v>
      </c>
      <c r="I164" s="103"/>
      <c r="J164" s="85" t="s">
        <v>1049</v>
      </c>
      <c r="K164" s="85"/>
      <c r="L164" s="100"/>
      <c r="M164" s="85"/>
      <c r="N164" s="98"/>
      <c r="O164" s="161" t="s">
        <v>971</v>
      </c>
      <c r="P164" s="168">
        <v>1</v>
      </c>
      <c r="Q164"/>
      <c r="R164"/>
      <c r="S164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</row>
    <row r="165" spans="1:46" ht="12.75" customHeight="1">
      <c r="A165" s="74">
        <v>96</v>
      </c>
      <c r="B165" s="76" t="s">
        <v>1504</v>
      </c>
      <c r="C165" s="76" t="s">
        <v>334</v>
      </c>
      <c r="D165" s="100"/>
      <c r="E165" s="277">
        <v>13771.0123</v>
      </c>
      <c r="F165" s="76" t="s">
        <v>1705</v>
      </c>
      <c r="G165" s="100"/>
      <c r="H165" s="100" t="s">
        <v>1239</v>
      </c>
      <c r="I165" s="103"/>
      <c r="J165" s="88" t="s">
        <v>1050</v>
      </c>
      <c r="K165" s="88"/>
      <c r="L165" s="100"/>
      <c r="M165" s="85"/>
      <c r="N165" s="114"/>
      <c r="O165" s="161" t="s">
        <v>971</v>
      </c>
      <c r="P165" s="168">
        <v>1</v>
      </c>
      <c r="Q165"/>
      <c r="R165"/>
      <c r="S165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</row>
    <row r="166" spans="1:46" ht="12.75" customHeight="1">
      <c r="A166" s="74">
        <v>97</v>
      </c>
      <c r="B166" s="76" t="s">
        <v>1501</v>
      </c>
      <c r="C166" s="76" t="s">
        <v>334</v>
      </c>
      <c r="D166" s="100"/>
      <c r="E166" s="226">
        <v>13765.77</v>
      </c>
      <c r="F166" s="76" t="s">
        <v>1619</v>
      </c>
      <c r="G166" s="100"/>
      <c r="H166" s="100" t="s">
        <v>509</v>
      </c>
      <c r="I166" s="103"/>
      <c r="J166" s="88" t="s">
        <v>510</v>
      </c>
      <c r="K166" s="88"/>
      <c r="L166" s="100"/>
      <c r="M166" s="85"/>
      <c r="N166" s="98"/>
      <c r="O166" s="161" t="s">
        <v>971</v>
      </c>
      <c r="P166" s="168">
        <v>1</v>
      </c>
      <c r="Q166"/>
      <c r="R166"/>
      <c r="S166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</row>
    <row r="167" spans="1:46" ht="12.75" customHeight="1">
      <c r="A167" s="91"/>
      <c r="B167" s="90"/>
      <c r="C167" s="90"/>
      <c r="D167" s="90"/>
      <c r="E167" s="269"/>
      <c r="F167" s="240"/>
      <c r="G167" s="102"/>
      <c r="H167" s="102" t="s">
        <v>511</v>
      </c>
      <c r="I167" s="104"/>
      <c r="J167" s="92" t="s">
        <v>512</v>
      </c>
      <c r="K167" s="92"/>
      <c r="L167" s="102"/>
      <c r="M167" s="92"/>
      <c r="N167" s="93"/>
      <c r="O167" s="162"/>
      <c r="P167" s="169">
        <v>0</v>
      </c>
      <c r="Q167"/>
      <c r="R167"/>
      <c r="S167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</row>
    <row r="168" spans="1:46" ht="12.75" customHeight="1">
      <c r="A168" s="74">
        <v>98</v>
      </c>
      <c r="B168" s="99" t="s">
        <v>1505</v>
      </c>
      <c r="C168" s="76" t="s">
        <v>334</v>
      </c>
      <c r="D168" s="100" t="s">
        <v>125</v>
      </c>
      <c r="E168" s="226">
        <v>-147</v>
      </c>
      <c r="F168" s="237" t="s">
        <v>1706</v>
      </c>
      <c r="G168" s="100" t="s">
        <v>1241</v>
      </c>
      <c r="H168"/>
      <c r="I168" s="103"/>
      <c r="J168" s="100" t="s">
        <v>1242</v>
      </c>
      <c r="K168" s="100" t="s">
        <v>2151</v>
      </c>
      <c r="L168" s="100" t="s">
        <v>2453</v>
      </c>
      <c r="M168" s="100" t="s">
        <v>2467</v>
      </c>
      <c r="N168" s="98" t="s">
        <v>2481</v>
      </c>
      <c r="O168" s="161" t="s">
        <v>971</v>
      </c>
      <c r="P168" s="168">
        <v>1</v>
      </c>
      <c r="Q168"/>
      <c r="R168"/>
      <c r="S168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</row>
    <row r="169" spans="1:46" ht="12.75" customHeight="1">
      <c r="A169" s="74">
        <v>99</v>
      </c>
      <c r="B169" s="99" t="s">
        <v>1506</v>
      </c>
      <c r="C169" s="76" t="s">
        <v>334</v>
      </c>
      <c r="D169" s="100"/>
      <c r="E169" s="226">
        <v>162</v>
      </c>
      <c r="F169" s="237" t="s">
        <v>1707</v>
      </c>
      <c r="G169" s="100"/>
      <c r="J169" s="100" t="s">
        <v>1243</v>
      </c>
      <c r="K169" s="100" t="s">
        <v>2152</v>
      </c>
      <c r="L169" s="100" t="s">
        <v>2454</v>
      </c>
      <c r="M169" s="100" t="s">
        <v>2468</v>
      </c>
      <c r="N169" s="98" t="s">
        <v>2482</v>
      </c>
      <c r="O169" s="161" t="s">
        <v>971</v>
      </c>
      <c r="P169" s="168">
        <v>1</v>
      </c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</row>
    <row r="170" spans="1:46" ht="12.75" customHeight="1">
      <c r="A170" s="74">
        <v>100</v>
      </c>
      <c r="B170" s="99" t="s">
        <v>1507</v>
      </c>
      <c r="C170" s="76" t="s">
        <v>334</v>
      </c>
      <c r="D170" s="100"/>
      <c r="E170" s="226">
        <v>253</v>
      </c>
      <c r="F170" s="237" t="s">
        <v>1708</v>
      </c>
      <c r="G170" s="100"/>
      <c r="J170" s="100" t="s">
        <v>1244</v>
      </c>
      <c r="K170" s="100"/>
      <c r="L170" s="100"/>
      <c r="M170" s="100"/>
      <c r="N170" s="98"/>
      <c r="O170" s="161" t="s">
        <v>971</v>
      </c>
      <c r="P170" s="168">
        <v>1</v>
      </c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</row>
    <row r="171" spans="1:46" ht="12.75" customHeight="1">
      <c r="A171" s="74">
        <v>101</v>
      </c>
      <c r="B171" s="99" t="s">
        <v>1508</v>
      </c>
      <c r="C171" s="76" t="s">
        <v>334</v>
      </c>
      <c r="D171" s="100"/>
      <c r="E171" s="226">
        <v>373</v>
      </c>
      <c r="F171" s="237" t="s">
        <v>1709</v>
      </c>
      <c r="G171" s="100"/>
      <c r="J171" s="100" t="s">
        <v>1245</v>
      </c>
      <c r="K171" s="100"/>
      <c r="L171" s="100"/>
      <c r="M171" s="100"/>
      <c r="N171" s="98"/>
      <c r="O171" s="161" t="s">
        <v>971</v>
      </c>
      <c r="P171" s="168">
        <v>1</v>
      </c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</row>
    <row r="172" spans="1:46" ht="12.75" customHeight="1">
      <c r="A172" s="74">
        <v>102</v>
      </c>
      <c r="B172" s="99" t="s">
        <v>1509</v>
      </c>
      <c r="C172" s="76" t="s">
        <v>334</v>
      </c>
      <c r="D172" s="100"/>
      <c r="E172" s="226">
        <v>503</v>
      </c>
      <c r="F172" s="237" t="s">
        <v>1710</v>
      </c>
      <c r="G172" s="100"/>
      <c r="J172" s="100" t="s">
        <v>1246</v>
      </c>
      <c r="K172" s="100"/>
      <c r="L172" s="100"/>
      <c r="M172" s="100"/>
      <c r="N172" s="98"/>
      <c r="O172" s="161" t="s">
        <v>971</v>
      </c>
      <c r="P172" s="168">
        <v>1</v>
      </c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</row>
    <row r="173" spans="1:46" ht="12.75" customHeight="1">
      <c r="A173" s="74">
        <v>103</v>
      </c>
      <c r="B173" s="99" t="s">
        <v>1510</v>
      </c>
      <c r="C173" s="76" t="s">
        <v>334</v>
      </c>
      <c r="D173" s="100"/>
      <c r="E173" s="226">
        <v>753</v>
      </c>
      <c r="F173" s="237" t="s">
        <v>1711</v>
      </c>
      <c r="G173" s="100"/>
      <c r="J173" s="100" t="s">
        <v>1247</v>
      </c>
      <c r="K173" s="100"/>
      <c r="L173" s="100"/>
      <c r="M173" s="100"/>
      <c r="N173" s="114"/>
      <c r="O173" s="161" t="s">
        <v>971</v>
      </c>
      <c r="P173" s="168">
        <v>1</v>
      </c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</row>
    <row r="174" spans="2:46" ht="12.75" customHeight="1">
      <c r="B174" s="99"/>
      <c r="D174" s="100"/>
      <c r="G174" s="100"/>
      <c r="J174" s="100" t="s">
        <v>513</v>
      </c>
      <c r="K174" s="100"/>
      <c r="L174" s="100"/>
      <c r="M174" s="100"/>
      <c r="N174" s="98"/>
      <c r="O174" s="161"/>
      <c r="P174" s="168">
        <v>0</v>
      </c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</row>
    <row r="175" spans="1:46" ht="12.75" customHeight="1">
      <c r="A175" s="91"/>
      <c r="B175" s="101"/>
      <c r="C175" s="90"/>
      <c r="D175" s="254"/>
      <c r="E175" s="269"/>
      <c r="F175" s="240"/>
      <c r="G175" s="102"/>
      <c r="H175" s="90"/>
      <c r="I175" s="91"/>
      <c r="J175" s="102" t="s">
        <v>514</v>
      </c>
      <c r="K175" s="102"/>
      <c r="L175" s="102"/>
      <c r="M175" s="102"/>
      <c r="N175" s="93"/>
      <c r="O175" s="162"/>
      <c r="P175" s="169">
        <v>0</v>
      </c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</row>
    <row r="176" spans="1:46" ht="12.75" customHeight="1">
      <c r="A176" s="74">
        <v>104</v>
      </c>
      <c r="B176" s="99" t="s">
        <v>1511</v>
      </c>
      <c r="C176" s="76" t="s">
        <v>334</v>
      </c>
      <c r="D176" s="100" t="s">
        <v>129</v>
      </c>
      <c r="E176" s="226">
        <v>-147</v>
      </c>
      <c r="F176" s="237" t="s">
        <v>1712</v>
      </c>
      <c r="G176" s="100" t="s">
        <v>1248</v>
      </c>
      <c r="H176" s="100"/>
      <c r="I176" s="103"/>
      <c r="J176" s="100" t="s">
        <v>1249</v>
      </c>
      <c r="K176" s="100" t="s">
        <v>2151</v>
      </c>
      <c r="L176" s="100" t="s">
        <v>2455</v>
      </c>
      <c r="M176" s="100" t="s">
        <v>2469</v>
      </c>
      <c r="N176" s="98" t="s">
        <v>2483</v>
      </c>
      <c r="O176" s="161" t="s">
        <v>971</v>
      </c>
      <c r="P176" s="168">
        <v>1</v>
      </c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</row>
    <row r="177" spans="1:46" ht="12.75" customHeight="1">
      <c r="A177" s="74">
        <v>105</v>
      </c>
      <c r="B177" s="99" t="s">
        <v>1512</v>
      </c>
      <c r="C177" s="76" t="s">
        <v>334</v>
      </c>
      <c r="D177" s="100"/>
      <c r="E177" s="226">
        <v>162</v>
      </c>
      <c r="F177" s="237" t="s">
        <v>1713</v>
      </c>
      <c r="G177" s="100"/>
      <c r="H177" s="100"/>
      <c r="I177" s="103"/>
      <c r="J177" s="100" t="s">
        <v>1250</v>
      </c>
      <c r="K177" s="100" t="s">
        <v>2152</v>
      </c>
      <c r="L177" s="100" t="s">
        <v>2456</v>
      </c>
      <c r="M177" s="100" t="s">
        <v>2470</v>
      </c>
      <c r="N177" s="98" t="s">
        <v>2484</v>
      </c>
      <c r="O177" s="161" t="s">
        <v>971</v>
      </c>
      <c r="P177" s="168">
        <v>1</v>
      </c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</row>
    <row r="178" spans="1:46" ht="12.75" customHeight="1">
      <c r="A178" s="74">
        <v>106</v>
      </c>
      <c r="B178" s="99" t="s">
        <v>1513</v>
      </c>
      <c r="C178" s="76" t="s">
        <v>334</v>
      </c>
      <c r="D178" s="100"/>
      <c r="E178" s="226">
        <v>253</v>
      </c>
      <c r="F178" s="237" t="s">
        <v>1714</v>
      </c>
      <c r="G178" s="100"/>
      <c r="H178" s="100"/>
      <c r="J178" s="100" t="s">
        <v>1251</v>
      </c>
      <c r="K178" s="100"/>
      <c r="L178" s="100"/>
      <c r="M178" s="100"/>
      <c r="N178" s="98"/>
      <c r="O178" s="161" t="s">
        <v>971</v>
      </c>
      <c r="P178" s="168">
        <v>1</v>
      </c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</row>
    <row r="179" spans="1:46" ht="12.75" customHeight="1">
      <c r="A179" s="74">
        <v>107</v>
      </c>
      <c r="B179" s="99" t="s">
        <v>1514</v>
      </c>
      <c r="C179" s="76" t="s">
        <v>334</v>
      </c>
      <c r="D179" s="100"/>
      <c r="E179" s="226">
        <v>373</v>
      </c>
      <c r="F179" s="237" t="s">
        <v>1715</v>
      </c>
      <c r="G179" s="100"/>
      <c r="H179" s="100"/>
      <c r="J179" s="100" t="s">
        <v>1252</v>
      </c>
      <c r="K179" s="100"/>
      <c r="L179" s="100"/>
      <c r="M179" s="100"/>
      <c r="N179" s="98"/>
      <c r="O179" s="161" t="s">
        <v>971</v>
      </c>
      <c r="P179" s="168">
        <v>1</v>
      </c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</row>
    <row r="180" spans="1:46" ht="12.75" customHeight="1">
      <c r="A180" s="74">
        <v>108</v>
      </c>
      <c r="B180" s="99" t="s">
        <v>1515</v>
      </c>
      <c r="C180" s="76" t="s">
        <v>334</v>
      </c>
      <c r="D180" s="100"/>
      <c r="E180" s="226">
        <v>503</v>
      </c>
      <c r="F180" s="237" t="s">
        <v>1716</v>
      </c>
      <c r="G180" s="100"/>
      <c r="H180" s="100"/>
      <c r="J180" s="100" t="s">
        <v>1253</v>
      </c>
      <c r="K180" s="100"/>
      <c r="L180" s="100"/>
      <c r="M180" s="100"/>
      <c r="N180" s="98"/>
      <c r="O180" s="161" t="s">
        <v>971</v>
      </c>
      <c r="P180" s="168">
        <v>1</v>
      </c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</row>
    <row r="181" spans="1:46" ht="12.75" customHeight="1">
      <c r="A181" s="74">
        <v>109</v>
      </c>
      <c r="B181" s="99" t="s">
        <v>1516</v>
      </c>
      <c r="C181" s="76" t="s">
        <v>334</v>
      </c>
      <c r="D181" s="100"/>
      <c r="E181" s="226">
        <v>753</v>
      </c>
      <c r="F181" s="237" t="s">
        <v>1717</v>
      </c>
      <c r="G181" s="100"/>
      <c r="H181" s="100"/>
      <c r="J181" s="100" t="s">
        <v>1254</v>
      </c>
      <c r="K181" s="100"/>
      <c r="L181" s="100"/>
      <c r="M181" s="100"/>
      <c r="N181" s="114"/>
      <c r="O181" s="161" t="s">
        <v>971</v>
      </c>
      <c r="P181" s="168">
        <v>1</v>
      </c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</row>
    <row r="182" spans="1:46" ht="12.75" customHeight="1">
      <c r="A182" s="74">
        <v>110</v>
      </c>
      <c r="B182" s="76" t="s">
        <v>1890</v>
      </c>
      <c r="C182" s="76" t="s">
        <v>334</v>
      </c>
      <c r="D182" s="100" t="s">
        <v>2417</v>
      </c>
      <c r="E182" s="226">
        <v>13865.2</v>
      </c>
      <c r="F182" s="237" t="s">
        <v>2410</v>
      </c>
      <c r="G182" s="100"/>
      <c r="H182" s="100"/>
      <c r="J182" s="100" t="s">
        <v>515</v>
      </c>
      <c r="K182" s="100"/>
      <c r="L182" s="100"/>
      <c r="M182" s="100"/>
      <c r="N182" s="98"/>
      <c r="O182" s="161" t="s">
        <v>971</v>
      </c>
      <c r="P182" s="168">
        <v>1</v>
      </c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</row>
    <row r="183" spans="1:46" ht="12.75" customHeight="1">
      <c r="A183" s="91">
        <v>111</v>
      </c>
      <c r="B183" s="90" t="s">
        <v>1891</v>
      </c>
      <c r="C183" s="90" t="s">
        <v>334</v>
      </c>
      <c r="D183" s="102"/>
      <c r="E183" s="269">
        <v>13867.3</v>
      </c>
      <c r="F183" s="240" t="s">
        <v>2411</v>
      </c>
      <c r="G183" s="102"/>
      <c r="H183" s="102"/>
      <c r="I183" s="91"/>
      <c r="J183" s="102" t="s">
        <v>516</v>
      </c>
      <c r="K183" s="102"/>
      <c r="L183" s="102"/>
      <c r="M183" s="102"/>
      <c r="N183" s="93"/>
      <c r="O183" s="162" t="s">
        <v>971</v>
      </c>
      <c r="P183" s="169">
        <v>1</v>
      </c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</row>
    <row r="184" spans="2:46" ht="15.75">
      <c r="B184" s="75"/>
      <c r="F184" s="242"/>
      <c r="I184" s="170" t="s">
        <v>2801</v>
      </c>
      <c r="K184" s="78"/>
      <c r="N184" s="85"/>
      <c r="O184" s="158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</row>
    <row r="185" spans="5:46" ht="12.75" customHeight="1">
      <c r="E185" s="287"/>
      <c r="J185" s="76" t="s">
        <v>324</v>
      </c>
      <c r="K185" s="76" t="s">
        <v>325</v>
      </c>
      <c r="M185" s="76" t="s">
        <v>326</v>
      </c>
      <c r="N185" s="80" t="s">
        <v>327</v>
      </c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</row>
    <row r="186" spans="1:16" s="84" customFormat="1" ht="12.75" customHeight="1">
      <c r="A186" s="81" t="s">
        <v>328</v>
      </c>
      <c r="B186" s="82" t="s">
        <v>71</v>
      </c>
      <c r="C186" s="82" t="s">
        <v>329</v>
      </c>
      <c r="D186" s="82" t="s">
        <v>250</v>
      </c>
      <c r="E186" s="227" t="s">
        <v>2025</v>
      </c>
      <c r="F186" s="238" t="s">
        <v>336</v>
      </c>
      <c r="G186" s="82" t="s">
        <v>331</v>
      </c>
      <c r="H186" s="82" t="s">
        <v>1384</v>
      </c>
      <c r="I186" s="81" t="s">
        <v>332</v>
      </c>
      <c r="J186" s="83" t="s">
        <v>1385</v>
      </c>
      <c r="K186" s="122" t="s">
        <v>2026</v>
      </c>
      <c r="L186" s="83" t="s">
        <v>2027</v>
      </c>
      <c r="M186" s="123" t="s">
        <v>2028</v>
      </c>
      <c r="N186" s="83" t="s">
        <v>2029</v>
      </c>
      <c r="O186" s="81" t="s">
        <v>330</v>
      </c>
      <c r="P186" s="157" t="s">
        <v>179</v>
      </c>
    </row>
    <row r="187" spans="5:46" ht="12.75" customHeight="1">
      <c r="E187" s="287"/>
      <c r="I187" s="74" t="s">
        <v>333</v>
      </c>
      <c r="K187" s="122"/>
      <c r="L187" s="85"/>
      <c r="M187" s="74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</row>
    <row r="188" spans="11:46" ht="12.75" customHeight="1">
      <c r="K188" s="74"/>
      <c r="L188" s="85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</row>
    <row r="189" spans="1:46" ht="12.75" customHeight="1">
      <c r="A189" s="74">
        <v>112</v>
      </c>
      <c r="B189" s="99" t="s">
        <v>1517</v>
      </c>
      <c r="C189" s="76" t="s">
        <v>334</v>
      </c>
      <c r="D189" s="100" t="s">
        <v>133</v>
      </c>
      <c r="E189" s="226">
        <v>-147</v>
      </c>
      <c r="F189" s="237" t="s">
        <v>1718</v>
      </c>
      <c r="G189" s="100" t="s">
        <v>1255</v>
      </c>
      <c r="H189" s="100"/>
      <c r="J189" s="100" t="s">
        <v>1256</v>
      </c>
      <c r="K189" s="100" t="s">
        <v>2151</v>
      </c>
      <c r="L189" s="100" t="s">
        <v>2485</v>
      </c>
      <c r="M189" s="100" t="s">
        <v>2499</v>
      </c>
      <c r="N189" s="98" t="s">
        <v>2513</v>
      </c>
      <c r="O189" s="161" t="s">
        <v>971</v>
      </c>
      <c r="P189" s="168">
        <v>1</v>
      </c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</row>
    <row r="190" spans="1:46" ht="12.75" customHeight="1">
      <c r="A190" s="74">
        <v>113</v>
      </c>
      <c r="B190" s="99" t="s">
        <v>1518</v>
      </c>
      <c r="C190" s="76" t="s">
        <v>334</v>
      </c>
      <c r="D190" s="100"/>
      <c r="E190" s="226">
        <v>162</v>
      </c>
      <c r="F190" s="237" t="s">
        <v>1719</v>
      </c>
      <c r="G190" s="100"/>
      <c r="H190" s="100"/>
      <c r="J190" s="100" t="s">
        <v>1257</v>
      </c>
      <c r="K190" s="100" t="s">
        <v>2152</v>
      </c>
      <c r="L190" s="100" t="s">
        <v>2486</v>
      </c>
      <c r="M190" s="100" t="s">
        <v>2500</v>
      </c>
      <c r="N190" s="98" t="s">
        <v>2514</v>
      </c>
      <c r="O190" s="161" t="s">
        <v>971</v>
      </c>
      <c r="P190" s="168">
        <v>1</v>
      </c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</row>
    <row r="191" spans="1:46" ht="12.75" customHeight="1">
      <c r="A191" s="74">
        <v>114</v>
      </c>
      <c r="B191" s="99" t="s">
        <v>1519</v>
      </c>
      <c r="C191" s="76" t="s">
        <v>334</v>
      </c>
      <c r="E191" s="226">
        <v>253</v>
      </c>
      <c r="F191" s="237" t="s">
        <v>1720</v>
      </c>
      <c r="J191" s="76" t="s">
        <v>1258</v>
      </c>
      <c r="M191" s="100"/>
      <c r="N191" s="98"/>
      <c r="O191" s="161" t="s">
        <v>971</v>
      </c>
      <c r="P191" s="168">
        <v>1</v>
      </c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</row>
    <row r="192" spans="1:46" ht="12.75" customHeight="1">
      <c r="A192" s="74">
        <v>115</v>
      </c>
      <c r="B192" s="99" t="s">
        <v>1520</v>
      </c>
      <c r="C192" s="76" t="s">
        <v>334</v>
      </c>
      <c r="E192" s="226">
        <v>373</v>
      </c>
      <c r="F192" s="237" t="s">
        <v>1721</v>
      </c>
      <c r="J192" s="76" t="s">
        <v>1259</v>
      </c>
      <c r="M192" s="100"/>
      <c r="N192" s="98"/>
      <c r="O192" s="161" t="s">
        <v>971</v>
      </c>
      <c r="P192" s="168">
        <v>1</v>
      </c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</row>
    <row r="193" spans="1:46" ht="12.75" customHeight="1">
      <c r="A193" s="74">
        <v>116</v>
      </c>
      <c r="B193" s="99" t="s">
        <v>1521</v>
      </c>
      <c r="C193" s="76" t="s">
        <v>334</v>
      </c>
      <c r="E193" s="226">
        <v>503</v>
      </c>
      <c r="F193" s="237" t="s">
        <v>1722</v>
      </c>
      <c r="J193" s="76" t="s">
        <v>1260</v>
      </c>
      <c r="M193" s="100"/>
      <c r="N193" s="98"/>
      <c r="O193" s="161" t="s">
        <v>971</v>
      </c>
      <c r="P193" s="168">
        <v>1</v>
      </c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</row>
    <row r="194" spans="1:46" ht="12.75" customHeight="1">
      <c r="A194" s="74">
        <v>117</v>
      </c>
      <c r="B194" s="99" t="s">
        <v>1522</v>
      </c>
      <c r="C194" s="76" t="s">
        <v>334</v>
      </c>
      <c r="E194" s="226">
        <v>753</v>
      </c>
      <c r="F194" s="237" t="s">
        <v>1723</v>
      </c>
      <c r="J194" s="76" t="s">
        <v>1261</v>
      </c>
      <c r="M194" s="100"/>
      <c r="N194" s="98"/>
      <c r="O194" s="161" t="s">
        <v>971</v>
      </c>
      <c r="P194" s="168">
        <v>1</v>
      </c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</row>
    <row r="195" spans="2:46" ht="12.75" customHeight="1">
      <c r="B195" s="99"/>
      <c r="J195" s="76" t="s">
        <v>517</v>
      </c>
      <c r="M195" s="100"/>
      <c r="N195" s="98"/>
      <c r="O195" s="164"/>
      <c r="P195" s="168">
        <v>0</v>
      </c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</row>
    <row r="196" spans="1:46" ht="12.75" customHeight="1">
      <c r="A196" s="91"/>
      <c r="B196" s="101"/>
      <c r="C196" s="90"/>
      <c r="D196" s="90"/>
      <c r="E196" s="269"/>
      <c r="F196" s="240"/>
      <c r="G196" s="90"/>
      <c r="H196" s="90"/>
      <c r="I196" s="91"/>
      <c r="J196" s="90" t="s">
        <v>518</v>
      </c>
      <c r="K196" s="90"/>
      <c r="L196" s="90"/>
      <c r="M196" s="102"/>
      <c r="N196" s="93"/>
      <c r="O196" s="165"/>
      <c r="P196" s="169">
        <v>0</v>
      </c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</row>
    <row r="197" spans="1:46" ht="12.75" customHeight="1">
      <c r="A197" s="74">
        <v>118</v>
      </c>
      <c r="B197" s="99" t="s">
        <v>1523</v>
      </c>
      <c r="C197" s="76" t="s">
        <v>334</v>
      </c>
      <c r="D197" s="76" t="s">
        <v>137</v>
      </c>
      <c r="E197" s="226">
        <v>-147</v>
      </c>
      <c r="F197" s="237" t="s">
        <v>1724</v>
      </c>
      <c r="G197" s="76" t="s">
        <v>1262</v>
      </c>
      <c r="J197" s="76" t="s">
        <v>1263</v>
      </c>
      <c r="K197" s="76" t="s">
        <v>2151</v>
      </c>
      <c r="L197" s="76" t="s">
        <v>2487</v>
      </c>
      <c r="M197" s="100" t="s">
        <v>2501</v>
      </c>
      <c r="N197" s="98" t="s">
        <v>2515</v>
      </c>
      <c r="O197" s="164" t="s">
        <v>971</v>
      </c>
      <c r="P197" s="168">
        <v>1</v>
      </c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</row>
    <row r="198" spans="1:46" ht="12.75" customHeight="1">
      <c r="A198" s="74">
        <v>119</v>
      </c>
      <c r="B198" s="99" t="s">
        <v>1524</v>
      </c>
      <c r="C198" s="76" t="s">
        <v>334</v>
      </c>
      <c r="E198" s="226">
        <v>162</v>
      </c>
      <c r="F198" s="237" t="s">
        <v>1725</v>
      </c>
      <c r="I198" s="167"/>
      <c r="J198" s="76" t="s">
        <v>1264</v>
      </c>
      <c r="K198" s="76" t="s">
        <v>2152</v>
      </c>
      <c r="L198" s="76" t="s">
        <v>2488</v>
      </c>
      <c r="M198" s="100" t="s">
        <v>2502</v>
      </c>
      <c r="N198" s="98" t="s">
        <v>2516</v>
      </c>
      <c r="O198" s="164" t="s">
        <v>971</v>
      </c>
      <c r="P198" s="168">
        <v>1</v>
      </c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</row>
    <row r="199" spans="1:46" ht="12.75" customHeight="1">
      <c r="A199" s="74">
        <v>120</v>
      </c>
      <c r="B199" s="99" t="s">
        <v>1525</v>
      </c>
      <c r="C199" s="76" t="s">
        <v>334</v>
      </c>
      <c r="E199" s="226">
        <v>253</v>
      </c>
      <c r="F199" s="237" t="s">
        <v>1726</v>
      </c>
      <c r="J199" s="76" t="s">
        <v>1265</v>
      </c>
      <c r="M199" s="100"/>
      <c r="N199" s="98"/>
      <c r="O199" s="164" t="s">
        <v>971</v>
      </c>
      <c r="P199" s="168">
        <v>1</v>
      </c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</row>
    <row r="200" spans="1:46" ht="12.75" customHeight="1">
      <c r="A200" s="74">
        <v>121</v>
      </c>
      <c r="B200" s="99" t="s">
        <v>1526</v>
      </c>
      <c r="C200" s="76" t="s">
        <v>334</v>
      </c>
      <c r="E200" s="226">
        <v>373</v>
      </c>
      <c r="F200" s="237" t="s">
        <v>1727</v>
      </c>
      <c r="I200" s="167"/>
      <c r="J200" s="76" t="s">
        <v>1266</v>
      </c>
      <c r="M200" s="100"/>
      <c r="N200" s="98"/>
      <c r="O200" s="164" t="s">
        <v>971</v>
      </c>
      <c r="P200" s="168">
        <v>1</v>
      </c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</row>
    <row r="201" spans="1:46" ht="12.75" customHeight="1">
      <c r="A201" s="74">
        <v>122</v>
      </c>
      <c r="B201" s="99" t="s">
        <v>1527</v>
      </c>
      <c r="C201" s="76" t="s">
        <v>334</v>
      </c>
      <c r="E201" s="226">
        <v>503</v>
      </c>
      <c r="F201" s="237" t="s">
        <v>1728</v>
      </c>
      <c r="J201" s="76" t="s">
        <v>1267</v>
      </c>
      <c r="M201" s="100"/>
      <c r="N201" s="98"/>
      <c r="O201" s="164" t="s">
        <v>971</v>
      </c>
      <c r="P201" s="168">
        <v>1</v>
      </c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</row>
    <row r="202" spans="1:46" ht="12.75" customHeight="1">
      <c r="A202" s="74">
        <v>123</v>
      </c>
      <c r="B202" s="99" t="s">
        <v>1528</v>
      </c>
      <c r="C202" s="76" t="s">
        <v>334</v>
      </c>
      <c r="E202" s="226">
        <v>753</v>
      </c>
      <c r="F202" s="237" t="s">
        <v>1729</v>
      </c>
      <c r="J202" s="76" t="s">
        <v>1268</v>
      </c>
      <c r="M202" s="100"/>
      <c r="N202" s="98"/>
      <c r="O202" s="164" t="s">
        <v>971</v>
      </c>
      <c r="P202" s="168">
        <v>1</v>
      </c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</row>
    <row r="203" spans="2:46" ht="12.75" customHeight="1">
      <c r="B203" s="99"/>
      <c r="J203" s="76" t="s">
        <v>519</v>
      </c>
      <c r="M203" s="100"/>
      <c r="N203" s="98"/>
      <c r="O203" s="164"/>
      <c r="P203" s="168">
        <v>0</v>
      </c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</row>
    <row r="204" spans="1:46" ht="12.75" customHeight="1">
      <c r="A204" s="91"/>
      <c r="B204" s="101"/>
      <c r="C204" s="90"/>
      <c r="D204" s="90"/>
      <c r="E204" s="269"/>
      <c r="F204" s="240"/>
      <c r="G204" s="90"/>
      <c r="H204" s="90"/>
      <c r="I204" s="91"/>
      <c r="J204" s="90" t="s">
        <v>520</v>
      </c>
      <c r="K204" s="90"/>
      <c r="L204" s="90"/>
      <c r="M204" s="102"/>
      <c r="N204" s="93"/>
      <c r="O204" s="165"/>
      <c r="P204" s="169">
        <v>0</v>
      </c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</row>
    <row r="205" spans="1:46" ht="12.75" customHeight="1">
      <c r="A205" s="74">
        <v>124</v>
      </c>
      <c r="B205" s="99" t="s">
        <v>1529</v>
      </c>
      <c r="C205" s="76" t="s">
        <v>334</v>
      </c>
      <c r="D205" s="76" t="s">
        <v>141</v>
      </c>
      <c r="E205" s="226">
        <v>-147</v>
      </c>
      <c r="F205" s="237" t="s">
        <v>1730</v>
      </c>
      <c r="G205" s="76" t="s">
        <v>1269</v>
      </c>
      <c r="J205" s="76" t="s">
        <v>1270</v>
      </c>
      <c r="K205" s="76" t="s">
        <v>2151</v>
      </c>
      <c r="L205" s="76" t="s">
        <v>2489</v>
      </c>
      <c r="M205" s="100" t="s">
        <v>2503</v>
      </c>
      <c r="N205" s="98" t="s">
        <v>2517</v>
      </c>
      <c r="O205" s="164" t="s">
        <v>971</v>
      </c>
      <c r="P205" s="168">
        <v>1</v>
      </c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</row>
    <row r="206" spans="1:16" s="84" customFormat="1" ht="12.75" customHeight="1">
      <c r="A206" s="74">
        <v>125</v>
      </c>
      <c r="B206" s="99" t="s">
        <v>1530</v>
      </c>
      <c r="C206" s="76" t="s">
        <v>334</v>
      </c>
      <c r="D206" s="76"/>
      <c r="E206" s="226">
        <v>162</v>
      </c>
      <c r="F206" s="237" t="s">
        <v>1731</v>
      </c>
      <c r="G206" s="76"/>
      <c r="H206" s="76"/>
      <c r="I206" s="167"/>
      <c r="J206" s="76" t="s">
        <v>1271</v>
      </c>
      <c r="K206" s="76" t="s">
        <v>2152</v>
      </c>
      <c r="L206" s="76" t="s">
        <v>2490</v>
      </c>
      <c r="M206" s="100" t="s">
        <v>2504</v>
      </c>
      <c r="N206" s="98" t="s">
        <v>2518</v>
      </c>
      <c r="O206" s="164" t="s">
        <v>971</v>
      </c>
      <c r="P206" s="168">
        <v>1</v>
      </c>
    </row>
    <row r="207" spans="1:46" ht="12.75" customHeight="1">
      <c r="A207" s="74">
        <v>126</v>
      </c>
      <c r="B207" s="99" t="s">
        <v>1531</v>
      </c>
      <c r="C207" s="76" t="s">
        <v>334</v>
      </c>
      <c r="E207" s="226">
        <v>253</v>
      </c>
      <c r="F207" s="237" t="s">
        <v>1732</v>
      </c>
      <c r="J207" s="76" t="s">
        <v>1272</v>
      </c>
      <c r="M207" s="100"/>
      <c r="N207" s="98"/>
      <c r="O207" s="164" t="s">
        <v>971</v>
      </c>
      <c r="P207" s="168">
        <v>1</v>
      </c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</row>
    <row r="208" spans="1:46" ht="12.75" customHeight="1">
      <c r="A208" s="74">
        <v>127</v>
      </c>
      <c r="B208" s="99" t="s">
        <v>1532</v>
      </c>
      <c r="C208" s="76" t="s">
        <v>334</v>
      </c>
      <c r="E208" s="226">
        <v>373</v>
      </c>
      <c r="F208" s="237" t="s">
        <v>1733</v>
      </c>
      <c r="J208" s="76" t="s">
        <v>1273</v>
      </c>
      <c r="M208" s="100"/>
      <c r="N208" s="98"/>
      <c r="O208" s="164" t="s">
        <v>971</v>
      </c>
      <c r="P208" s="168">
        <v>1</v>
      </c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</row>
    <row r="209" spans="1:46" ht="12.75" customHeight="1">
      <c r="A209" s="74">
        <v>128</v>
      </c>
      <c r="B209" s="99" t="s">
        <v>1533</v>
      </c>
      <c r="C209" s="76" t="s">
        <v>334</v>
      </c>
      <c r="E209" s="226">
        <v>503</v>
      </c>
      <c r="F209" s="237" t="s">
        <v>1734</v>
      </c>
      <c r="J209" s="76" t="s">
        <v>1274</v>
      </c>
      <c r="M209" s="100"/>
      <c r="N209" s="98"/>
      <c r="O209" s="164" t="s">
        <v>971</v>
      </c>
      <c r="P209" s="168">
        <v>1</v>
      </c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</row>
    <row r="210" spans="1:46" ht="12.75" customHeight="1">
      <c r="A210" s="74">
        <v>129</v>
      </c>
      <c r="B210" s="99" t="s">
        <v>1534</v>
      </c>
      <c r="C210" s="76" t="s">
        <v>334</v>
      </c>
      <c r="E210" s="226">
        <v>753</v>
      </c>
      <c r="F210" s="237" t="s">
        <v>1735</v>
      </c>
      <c r="J210" s="76" t="s">
        <v>1275</v>
      </c>
      <c r="M210" s="100"/>
      <c r="N210" s="114"/>
      <c r="O210" s="164" t="s">
        <v>971</v>
      </c>
      <c r="P210" s="168">
        <v>1</v>
      </c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</row>
    <row r="211" spans="2:46" ht="12.75" customHeight="1">
      <c r="B211" s="99"/>
      <c r="J211" s="76" t="s">
        <v>521</v>
      </c>
      <c r="M211" s="100"/>
      <c r="N211" s="98"/>
      <c r="O211" s="164"/>
      <c r="P211" s="168">
        <v>0</v>
      </c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</row>
    <row r="212" spans="1:46" ht="12.75" customHeight="1">
      <c r="A212" s="91"/>
      <c r="B212" s="101"/>
      <c r="C212" s="90"/>
      <c r="D212" s="90"/>
      <c r="E212" s="269"/>
      <c r="F212" s="240"/>
      <c r="G212" s="90"/>
      <c r="H212" s="90"/>
      <c r="I212" s="91"/>
      <c r="J212" s="90" t="s">
        <v>522</v>
      </c>
      <c r="K212" s="90"/>
      <c r="L212" s="90"/>
      <c r="M212" s="102"/>
      <c r="N212" s="93"/>
      <c r="O212" s="165"/>
      <c r="P212" s="169">
        <v>0</v>
      </c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</row>
    <row r="213" spans="1:46" ht="12.75" customHeight="1">
      <c r="A213" s="74">
        <v>130</v>
      </c>
      <c r="B213" s="99" t="s">
        <v>1535</v>
      </c>
      <c r="C213" s="76" t="s">
        <v>334</v>
      </c>
      <c r="D213" s="76" t="s">
        <v>145</v>
      </c>
      <c r="E213" s="226">
        <v>-147</v>
      </c>
      <c r="F213" s="237" t="s">
        <v>1736</v>
      </c>
      <c r="G213" s="76" t="s">
        <v>1276</v>
      </c>
      <c r="J213" s="76" t="s">
        <v>1277</v>
      </c>
      <c r="K213" s="76" t="s">
        <v>2151</v>
      </c>
      <c r="L213" s="76" t="s">
        <v>2491</v>
      </c>
      <c r="M213" s="100" t="s">
        <v>2505</v>
      </c>
      <c r="N213" s="98" t="s">
        <v>2519</v>
      </c>
      <c r="O213" s="164" t="s">
        <v>971</v>
      </c>
      <c r="P213" s="168">
        <v>1</v>
      </c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</row>
    <row r="214" spans="1:46" ht="12.75" customHeight="1">
      <c r="A214" s="74">
        <v>131</v>
      </c>
      <c r="B214" s="99" t="s">
        <v>1536</v>
      </c>
      <c r="C214" s="76" t="s">
        <v>334</v>
      </c>
      <c r="E214" s="226">
        <v>162</v>
      </c>
      <c r="F214" s="237" t="s">
        <v>1737</v>
      </c>
      <c r="I214" s="167"/>
      <c r="J214" s="76" t="s">
        <v>1278</v>
      </c>
      <c r="K214" s="76" t="s">
        <v>2152</v>
      </c>
      <c r="L214" s="76" t="s">
        <v>2492</v>
      </c>
      <c r="M214" s="100" t="s">
        <v>2506</v>
      </c>
      <c r="N214" s="98" t="s">
        <v>2520</v>
      </c>
      <c r="O214" s="164" t="s">
        <v>971</v>
      </c>
      <c r="P214" s="168">
        <v>1</v>
      </c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</row>
    <row r="215" spans="1:46" ht="12.75" customHeight="1">
      <c r="A215" s="74">
        <v>132</v>
      </c>
      <c r="B215" s="99" t="s">
        <v>1537</v>
      </c>
      <c r="C215" s="76" t="s">
        <v>334</v>
      </c>
      <c r="E215" s="226">
        <v>253</v>
      </c>
      <c r="F215" s="237" t="s">
        <v>1738</v>
      </c>
      <c r="J215" s="76" t="s">
        <v>1279</v>
      </c>
      <c r="M215" s="100"/>
      <c r="N215" s="98"/>
      <c r="O215" s="164" t="s">
        <v>971</v>
      </c>
      <c r="P215" s="168">
        <v>1</v>
      </c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</row>
    <row r="216" spans="1:46" ht="12.75" customHeight="1">
      <c r="A216" s="74">
        <v>133</v>
      </c>
      <c r="B216" s="99" t="s">
        <v>1538</v>
      </c>
      <c r="C216" s="76" t="s">
        <v>334</v>
      </c>
      <c r="E216" s="226">
        <v>373</v>
      </c>
      <c r="F216" s="237" t="s">
        <v>1739</v>
      </c>
      <c r="J216" s="76" t="s">
        <v>1280</v>
      </c>
      <c r="M216" s="100"/>
      <c r="N216" s="98"/>
      <c r="O216" s="164" t="s">
        <v>971</v>
      </c>
      <c r="P216" s="168">
        <v>1</v>
      </c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</row>
    <row r="217" spans="1:46" ht="12.75" customHeight="1">
      <c r="A217" s="74">
        <v>134</v>
      </c>
      <c r="B217" s="99" t="s">
        <v>1539</v>
      </c>
      <c r="C217" s="76" t="s">
        <v>334</v>
      </c>
      <c r="E217" s="226">
        <v>503</v>
      </c>
      <c r="F217" s="237" t="s">
        <v>1740</v>
      </c>
      <c r="J217" s="76" t="s">
        <v>1281</v>
      </c>
      <c r="M217" s="100"/>
      <c r="N217" s="98"/>
      <c r="O217" s="164" t="s">
        <v>971</v>
      </c>
      <c r="P217" s="168">
        <v>1</v>
      </c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</row>
    <row r="218" spans="1:46" ht="12.75" customHeight="1">
      <c r="A218" s="74">
        <v>135</v>
      </c>
      <c r="B218" s="99" t="s">
        <v>1540</v>
      </c>
      <c r="C218" s="76" t="s">
        <v>334</v>
      </c>
      <c r="E218" s="226">
        <v>753</v>
      </c>
      <c r="F218" s="237" t="s">
        <v>1741</v>
      </c>
      <c r="J218" s="76" t="s">
        <v>1282</v>
      </c>
      <c r="M218" s="100"/>
      <c r="N218" s="114"/>
      <c r="O218" s="164" t="s">
        <v>971</v>
      </c>
      <c r="P218" s="168">
        <v>1</v>
      </c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</row>
    <row r="219" spans="2:46" ht="12.75" customHeight="1">
      <c r="B219" s="99"/>
      <c r="J219" s="76" t="s">
        <v>523</v>
      </c>
      <c r="M219" s="100"/>
      <c r="N219" s="98"/>
      <c r="O219" s="164"/>
      <c r="P219" s="168">
        <v>0</v>
      </c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</row>
    <row r="220" spans="1:46" ht="12.75" customHeight="1">
      <c r="A220" s="91"/>
      <c r="B220" s="101"/>
      <c r="C220" s="90"/>
      <c r="D220" s="90"/>
      <c r="E220" s="269"/>
      <c r="F220" s="240"/>
      <c r="G220" s="90"/>
      <c r="H220" s="90"/>
      <c r="I220" s="91"/>
      <c r="J220" s="90" t="s">
        <v>524</v>
      </c>
      <c r="K220" s="90"/>
      <c r="L220" s="90"/>
      <c r="M220" s="102"/>
      <c r="N220" s="93"/>
      <c r="O220" s="165"/>
      <c r="P220" s="169">
        <v>0</v>
      </c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</row>
    <row r="221" spans="1:46" ht="12.75" customHeight="1">
      <c r="A221" s="74">
        <v>136</v>
      </c>
      <c r="B221" s="99" t="s">
        <v>1541</v>
      </c>
      <c r="C221" s="76" t="s">
        <v>334</v>
      </c>
      <c r="D221" s="76" t="s">
        <v>149</v>
      </c>
      <c r="E221" s="226">
        <v>-147</v>
      </c>
      <c r="F221" s="237" t="s">
        <v>1742</v>
      </c>
      <c r="G221" s="76" t="s">
        <v>1283</v>
      </c>
      <c r="J221" s="76" t="s">
        <v>1284</v>
      </c>
      <c r="K221" s="76" t="s">
        <v>2151</v>
      </c>
      <c r="L221" s="76" t="s">
        <v>2493</v>
      </c>
      <c r="M221" s="100" t="s">
        <v>2507</v>
      </c>
      <c r="N221" s="98" t="s">
        <v>2521</v>
      </c>
      <c r="O221" s="164" t="s">
        <v>971</v>
      </c>
      <c r="P221" s="168">
        <v>1</v>
      </c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</row>
    <row r="222" spans="1:46" ht="12.75" customHeight="1">
      <c r="A222" s="74">
        <v>137</v>
      </c>
      <c r="B222" s="99" t="s">
        <v>1542</v>
      </c>
      <c r="C222" s="76" t="s">
        <v>334</v>
      </c>
      <c r="E222" s="226">
        <v>162</v>
      </c>
      <c r="F222" s="237" t="s">
        <v>1743</v>
      </c>
      <c r="I222" s="167"/>
      <c r="J222" s="76" t="s">
        <v>1285</v>
      </c>
      <c r="K222" s="76" t="s">
        <v>2152</v>
      </c>
      <c r="L222" s="76" t="s">
        <v>2494</v>
      </c>
      <c r="M222" s="100" t="s">
        <v>2508</v>
      </c>
      <c r="N222" s="98" t="s">
        <v>2522</v>
      </c>
      <c r="O222" s="164" t="s">
        <v>971</v>
      </c>
      <c r="P222" s="168">
        <v>1</v>
      </c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</row>
    <row r="223" spans="1:46" ht="12.75" customHeight="1">
      <c r="A223" s="74">
        <v>138</v>
      </c>
      <c r="B223" s="99" t="s">
        <v>1543</v>
      </c>
      <c r="C223" s="76" t="s">
        <v>334</v>
      </c>
      <c r="E223" s="226">
        <v>253</v>
      </c>
      <c r="F223" s="237" t="s">
        <v>1744</v>
      </c>
      <c r="J223" s="76" t="s">
        <v>1286</v>
      </c>
      <c r="M223" s="100"/>
      <c r="N223" s="98"/>
      <c r="O223" s="164" t="s">
        <v>971</v>
      </c>
      <c r="P223" s="168">
        <v>1</v>
      </c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</row>
    <row r="224" spans="1:46" ht="12.75" customHeight="1">
      <c r="A224" s="74">
        <v>139</v>
      </c>
      <c r="B224" s="99" t="s">
        <v>1544</v>
      </c>
      <c r="C224" s="76" t="s">
        <v>334</v>
      </c>
      <c r="E224" s="226">
        <v>373</v>
      </c>
      <c r="F224" s="237" t="s">
        <v>1745</v>
      </c>
      <c r="J224" s="76" t="s">
        <v>1287</v>
      </c>
      <c r="M224" s="100"/>
      <c r="N224" s="98"/>
      <c r="O224" s="164" t="s">
        <v>971</v>
      </c>
      <c r="P224" s="168">
        <v>1</v>
      </c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</row>
    <row r="225" spans="1:46" ht="12.75" customHeight="1">
      <c r="A225" s="74">
        <v>140</v>
      </c>
      <c r="B225" s="99" t="s">
        <v>1545</v>
      </c>
      <c r="C225" s="76" t="s">
        <v>334</v>
      </c>
      <c r="E225" s="226">
        <v>503</v>
      </c>
      <c r="F225" s="237" t="s">
        <v>1746</v>
      </c>
      <c r="J225" s="76" t="s">
        <v>1288</v>
      </c>
      <c r="M225" s="100"/>
      <c r="N225" s="98"/>
      <c r="O225" s="164" t="s">
        <v>971</v>
      </c>
      <c r="P225" s="168">
        <v>1</v>
      </c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</row>
    <row r="226" spans="1:46" ht="12.75" customHeight="1">
      <c r="A226" s="74">
        <v>141</v>
      </c>
      <c r="B226" s="99" t="s">
        <v>1546</v>
      </c>
      <c r="C226" s="76" t="s">
        <v>334</v>
      </c>
      <c r="E226" s="226">
        <v>753</v>
      </c>
      <c r="F226" s="237" t="s">
        <v>1747</v>
      </c>
      <c r="J226" s="76" t="s">
        <v>1289</v>
      </c>
      <c r="M226" s="100"/>
      <c r="N226" s="114"/>
      <c r="O226" s="164" t="s">
        <v>971</v>
      </c>
      <c r="P226" s="168">
        <v>1</v>
      </c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79"/>
    </row>
    <row r="227" spans="2:46" ht="12.75" customHeight="1">
      <c r="B227" s="99"/>
      <c r="J227" s="76" t="s">
        <v>525</v>
      </c>
      <c r="M227" s="100"/>
      <c r="N227" s="98"/>
      <c r="O227" s="164"/>
      <c r="P227" s="168">
        <v>0</v>
      </c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</row>
    <row r="228" spans="1:46" ht="12.75" customHeight="1">
      <c r="A228" s="91"/>
      <c r="B228" s="101"/>
      <c r="C228" s="90"/>
      <c r="D228" s="90"/>
      <c r="E228" s="269"/>
      <c r="F228" s="240"/>
      <c r="G228" s="90"/>
      <c r="H228" s="90"/>
      <c r="I228" s="91"/>
      <c r="J228" s="90" t="s">
        <v>526</v>
      </c>
      <c r="K228" s="90"/>
      <c r="L228" s="90"/>
      <c r="M228" s="102"/>
      <c r="N228" s="93"/>
      <c r="O228" s="165"/>
      <c r="P228" s="169">
        <v>0</v>
      </c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9"/>
    </row>
    <row r="229" spans="1:46" ht="12.75" customHeight="1">
      <c r="A229" s="74">
        <v>142</v>
      </c>
      <c r="B229" s="99" t="s">
        <v>1547</v>
      </c>
      <c r="C229" s="76" t="s">
        <v>334</v>
      </c>
      <c r="D229" s="76" t="s">
        <v>153</v>
      </c>
      <c r="E229" s="226">
        <v>-147</v>
      </c>
      <c r="F229" s="237" t="s">
        <v>1748</v>
      </c>
      <c r="G229" s="76" t="s">
        <v>1290</v>
      </c>
      <c r="J229" s="76" t="s">
        <v>1291</v>
      </c>
      <c r="K229" s="76" t="s">
        <v>2151</v>
      </c>
      <c r="L229" s="76" t="s">
        <v>2495</v>
      </c>
      <c r="M229" s="100" t="s">
        <v>2509</v>
      </c>
      <c r="N229" s="98" t="s">
        <v>2523</v>
      </c>
      <c r="O229" s="164" t="s">
        <v>971</v>
      </c>
      <c r="P229" s="168">
        <v>1</v>
      </c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  <c r="AS229" s="79"/>
      <c r="AT229" s="79"/>
    </row>
    <row r="230" spans="1:46" ht="12.75" customHeight="1">
      <c r="A230" s="74">
        <v>143</v>
      </c>
      <c r="B230" s="99" t="s">
        <v>1548</v>
      </c>
      <c r="C230" s="76" t="s">
        <v>334</v>
      </c>
      <c r="E230" s="226">
        <v>162</v>
      </c>
      <c r="F230" s="237" t="s">
        <v>1749</v>
      </c>
      <c r="I230" s="167"/>
      <c r="J230" s="76" t="s">
        <v>1292</v>
      </c>
      <c r="K230" s="76" t="s">
        <v>2152</v>
      </c>
      <c r="L230" s="76" t="s">
        <v>2496</v>
      </c>
      <c r="M230" s="100" t="s">
        <v>2510</v>
      </c>
      <c r="N230" s="98" t="s">
        <v>2524</v>
      </c>
      <c r="O230" s="164" t="s">
        <v>971</v>
      </c>
      <c r="P230" s="168">
        <v>1</v>
      </c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  <c r="AS230" s="79"/>
      <c r="AT230" s="79"/>
    </row>
    <row r="231" spans="1:46" ht="12.75" customHeight="1">
      <c r="A231" s="74">
        <v>144</v>
      </c>
      <c r="B231" s="99" t="s">
        <v>1549</v>
      </c>
      <c r="C231" s="76" t="s">
        <v>334</v>
      </c>
      <c r="E231" s="226">
        <v>253</v>
      </c>
      <c r="F231" s="237" t="s">
        <v>1750</v>
      </c>
      <c r="J231" s="76" t="s">
        <v>1293</v>
      </c>
      <c r="M231" s="100"/>
      <c r="N231" s="98"/>
      <c r="O231" s="164" t="s">
        <v>971</v>
      </c>
      <c r="P231" s="168">
        <v>1</v>
      </c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9"/>
    </row>
    <row r="232" spans="1:46" ht="12.75" customHeight="1">
      <c r="A232" s="74">
        <v>145</v>
      </c>
      <c r="B232" s="99" t="s">
        <v>1550</v>
      </c>
      <c r="C232" s="76" t="s">
        <v>334</v>
      </c>
      <c r="E232" s="226">
        <v>373</v>
      </c>
      <c r="F232" s="237" t="s">
        <v>1751</v>
      </c>
      <c r="J232" s="76" t="s">
        <v>1294</v>
      </c>
      <c r="M232" s="100"/>
      <c r="N232" s="98"/>
      <c r="O232" s="164" t="s">
        <v>971</v>
      </c>
      <c r="P232" s="168">
        <v>1</v>
      </c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9"/>
    </row>
    <row r="233" spans="1:46" ht="12.75" customHeight="1">
      <c r="A233" s="74">
        <v>146</v>
      </c>
      <c r="B233" s="99" t="s">
        <v>1551</v>
      </c>
      <c r="C233" s="76" t="s">
        <v>334</v>
      </c>
      <c r="E233" s="226">
        <v>503</v>
      </c>
      <c r="F233" s="237" t="s">
        <v>1752</v>
      </c>
      <c r="J233" s="76" t="s">
        <v>1295</v>
      </c>
      <c r="M233" s="100"/>
      <c r="N233" s="98"/>
      <c r="O233" s="164" t="s">
        <v>971</v>
      </c>
      <c r="P233" s="168">
        <v>1</v>
      </c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</row>
    <row r="234" spans="1:46" ht="12.75" customHeight="1">
      <c r="A234" s="74">
        <v>147</v>
      </c>
      <c r="B234" s="99" t="s">
        <v>1552</v>
      </c>
      <c r="C234" s="76" t="s">
        <v>334</v>
      </c>
      <c r="E234" s="226">
        <v>753</v>
      </c>
      <c r="F234" s="237" t="s">
        <v>1753</v>
      </c>
      <c r="J234" s="76" t="s">
        <v>1296</v>
      </c>
      <c r="M234" s="100"/>
      <c r="N234" s="114"/>
      <c r="O234" s="164" t="s">
        <v>971</v>
      </c>
      <c r="P234" s="168">
        <v>1</v>
      </c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</row>
    <row r="235" spans="2:46" ht="12.75" customHeight="1">
      <c r="B235" s="99"/>
      <c r="J235" s="76" t="s">
        <v>527</v>
      </c>
      <c r="M235" s="100"/>
      <c r="N235" s="98"/>
      <c r="O235" s="164"/>
      <c r="P235" s="168">
        <v>0</v>
      </c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</row>
    <row r="236" spans="1:46" ht="12.75" customHeight="1">
      <c r="A236" s="91"/>
      <c r="B236" s="101"/>
      <c r="C236" s="90"/>
      <c r="D236" s="90"/>
      <c r="E236" s="269"/>
      <c r="F236" s="240"/>
      <c r="G236" s="90"/>
      <c r="H236" s="90"/>
      <c r="I236" s="91"/>
      <c r="J236" s="90" t="s">
        <v>528</v>
      </c>
      <c r="K236" s="90"/>
      <c r="L236" s="90"/>
      <c r="M236" s="102"/>
      <c r="N236" s="93"/>
      <c r="O236" s="165"/>
      <c r="P236" s="169">
        <v>0</v>
      </c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</row>
    <row r="237" spans="1:46" ht="12.75" customHeight="1">
      <c r="A237" s="74">
        <v>148</v>
      </c>
      <c r="B237" s="99" t="s">
        <v>1553</v>
      </c>
      <c r="C237" s="76" t="s">
        <v>334</v>
      </c>
      <c r="D237" s="76" t="s">
        <v>157</v>
      </c>
      <c r="E237" s="226">
        <v>-147</v>
      </c>
      <c r="F237" s="237" t="s">
        <v>1754</v>
      </c>
      <c r="G237" s="76" t="s">
        <v>1297</v>
      </c>
      <c r="J237" s="76" t="s">
        <v>1298</v>
      </c>
      <c r="K237" s="76" t="s">
        <v>2151</v>
      </c>
      <c r="L237" s="76" t="s">
        <v>2497</v>
      </c>
      <c r="M237" s="100" t="s">
        <v>2511</v>
      </c>
      <c r="N237" s="98" t="s">
        <v>2525</v>
      </c>
      <c r="O237" s="164" t="s">
        <v>971</v>
      </c>
      <c r="P237" s="168">
        <v>1</v>
      </c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</row>
    <row r="238" spans="1:46" ht="12.75" customHeight="1">
      <c r="A238" s="74">
        <v>149</v>
      </c>
      <c r="B238" s="99" t="s">
        <v>1554</v>
      </c>
      <c r="C238" s="76" t="s">
        <v>334</v>
      </c>
      <c r="E238" s="226">
        <v>162</v>
      </c>
      <c r="F238" s="237" t="s">
        <v>1755</v>
      </c>
      <c r="I238" s="167"/>
      <c r="J238" s="76" t="s">
        <v>1299</v>
      </c>
      <c r="K238" s="76" t="s">
        <v>2152</v>
      </c>
      <c r="L238" s="76" t="s">
        <v>2498</v>
      </c>
      <c r="M238" s="100" t="s">
        <v>2512</v>
      </c>
      <c r="N238" s="98" t="s">
        <v>2526</v>
      </c>
      <c r="O238" s="164" t="s">
        <v>971</v>
      </c>
      <c r="P238" s="168">
        <v>1</v>
      </c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</row>
    <row r="239" spans="1:46" ht="12.75" customHeight="1">
      <c r="A239" s="74">
        <v>150</v>
      </c>
      <c r="B239" s="99" t="s">
        <v>1555</v>
      </c>
      <c r="C239" s="76" t="s">
        <v>334</v>
      </c>
      <c r="E239" s="226">
        <v>253</v>
      </c>
      <c r="F239" s="237" t="s">
        <v>1756</v>
      </c>
      <c r="J239" s="76" t="s">
        <v>1300</v>
      </c>
      <c r="M239" s="100"/>
      <c r="N239" s="98"/>
      <c r="O239" s="164" t="s">
        <v>971</v>
      </c>
      <c r="P239" s="168">
        <v>1</v>
      </c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  <c r="AS239" s="79"/>
      <c r="AT239" s="79"/>
    </row>
    <row r="240" spans="1:46" ht="12.75" customHeight="1">
      <c r="A240" s="74">
        <v>151</v>
      </c>
      <c r="B240" s="99" t="s">
        <v>1556</v>
      </c>
      <c r="C240" s="76" t="s">
        <v>334</v>
      </c>
      <c r="E240" s="226">
        <v>373</v>
      </c>
      <c r="F240" s="237" t="s">
        <v>1757</v>
      </c>
      <c r="J240" s="76" t="s">
        <v>1301</v>
      </c>
      <c r="M240" s="100"/>
      <c r="N240" s="98"/>
      <c r="O240" s="164" t="s">
        <v>971</v>
      </c>
      <c r="P240" s="168">
        <v>1</v>
      </c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  <c r="AS240" s="79"/>
      <c r="AT240" s="79"/>
    </row>
    <row r="241" spans="1:46" ht="12.75" customHeight="1">
      <c r="A241" s="74">
        <v>152</v>
      </c>
      <c r="B241" s="99" t="s">
        <v>1557</v>
      </c>
      <c r="C241" s="76" t="s">
        <v>334</v>
      </c>
      <c r="E241" s="226">
        <v>503</v>
      </c>
      <c r="F241" s="237" t="s">
        <v>1758</v>
      </c>
      <c r="J241" s="76" t="s">
        <v>1302</v>
      </c>
      <c r="M241" s="100"/>
      <c r="N241" s="98"/>
      <c r="O241" s="164" t="s">
        <v>971</v>
      </c>
      <c r="P241" s="168">
        <v>1</v>
      </c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  <c r="AS241" s="79"/>
      <c r="AT241" s="79"/>
    </row>
    <row r="242" spans="1:46" ht="12.75" customHeight="1">
      <c r="A242" s="74">
        <v>153</v>
      </c>
      <c r="B242" s="99" t="s">
        <v>1558</v>
      </c>
      <c r="C242" s="76" t="s">
        <v>334</v>
      </c>
      <c r="E242" s="226">
        <v>753</v>
      </c>
      <c r="F242" s="237" t="s">
        <v>1759</v>
      </c>
      <c r="J242" s="76" t="s">
        <v>1303</v>
      </c>
      <c r="M242" s="100"/>
      <c r="N242" s="98"/>
      <c r="O242" s="164" t="s">
        <v>971</v>
      </c>
      <c r="P242" s="168">
        <v>1</v>
      </c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79"/>
    </row>
    <row r="243" spans="2:46" ht="12.75" customHeight="1">
      <c r="B243" s="99"/>
      <c r="J243" s="76" t="s">
        <v>529</v>
      </c>
      <c r="M243" s="100"/>
      <c r="N243" s="98"/>
      <c r="O243" s="164"/>
      <c r="P243" s="168">
        <v>0</v>
      </c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</row>
    <row r="244" spans="1:46" ht="12.75" customHeight="1">
      <c r="A244" s="91"/>
      <c r="B244" s="101"/>
      <c r="C244" s="90"/>
      <c r="D244" s="90"/>
      <c r="E244" s="269"/>
      <c r="F244" s="240"/>
      <c r="G244" s="90"/>
      <c r="H244" s="90"/>
      <c r="I244" s="91"/>
      <c r="J244" s="90" t="s">
        <v>530</v>
      </c>
      <c r="K244" s="90"/>
      <c r="L244" s="90"/>
      <c r="M244" s="102"/>
      <c r="N244" s="93"/>
      <c r="O244" s="165"/>
      <c r="P244" s="169">
        <v>0</v>
      </c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</row>
    <row r="245" spans="2:46" ht="15.75">
      <c r="B245" s="75"/>
      <c r="F245" s="242"/>
      <c r="I245" s="170" t="s">
        <v>2801</v>
      </c>
      <c r="K245" s="78"/>
      <c r="N245" s="85"/>
      <c r="O245" s="158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</row>
    <row r="246" spans="5:46" ht="12.75" customHeight="1">
      <c r="E246" s="287"/>
      <c r="J246" s="76" t="s">
        <v>324</v>
      </c>
      <c r="K246" s="76" t="s">
        <v>325</v>
      </c>
      <c r="M246" s="76" t="s">
        <v>326</v>
      </c>
      <c r="N246" s="80" t="s">
        <v>327</v>
      </c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</row>
    <row r="247" spans="1:16" s="84" customFormat="1" ht="12.75" customHeight="1">
      <c r="A247" s="81" t="s">
        <v>328</v>
      </c>
      <c r="B247" s="82" t="s">
        <v>71</v>
      </c>
      <c r="C247" s="82" t="s">
        <v>329</v>
      </c>
      <c r="D247" s="82" t="s">
        <v>250</v>
      </c>
      <c r="E247" s="227" t="s">
        <v>2025</v>
      </c>
      <c r="F247" s="238" t="s">
        <v>336</v>
      </c>
      <c r="G247" s="82" t="s">
        <v>331</v>
      </c>
      <c r="H247" s="82" t="s">
        <v>1384</v>
      </c>
      <c r="I247" s="81" t="s">
        <v>332</v>
      </c>
      <c r="J247" s="83" t="s">
        <v>1385</v>
      </c>
      <c r="K247" s="122" t="s">
        <v>2026</v>
      </c>
      <c r="L247" s="83" t="s">
        <v>2027</v>
      </c>
      <c r="M247" s="123" t="s">
        <v>2028</v>
      </c>
      <c r="N247" s="83" t="s">
        <v>2029</v>
      </c>
      <c r="O247" s="81" t="s">
        <v>330</v>
      </c>
      <c r="P247" s="157" t="s">
        <v>179</v>
      </c>
    </row>
    <row r="248" spans="5:46" ht="12.75" customHeight="1">
      <c r="E248" s="287"/>
      <c r="I248" s="74" t="s">
        <v>333</v>
      </c>
      <c r="K248" s="122"/>
      <c r="L248" s="85"/>
      <c r="M248" s="74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</row>
    <row r="249" spans="11:46" ht="12.75" customHeight="1">
      <c r="K249" s="74"/>
      <c r="L249" s="85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</row>
    <row r="250" spans="1:46" ht="12.75" customHeight="1">
      <c r="A250" s="74">
        <v>154</v>
      </c>
      <c r="B250" s="99" t="s">
        <v>1559</v>
      </c>
      <c r="C250" s="76" t="s">
        <v>334</v>
      </c>
      <c r="D250" s="76" t="s">
        <v>160</v>
      </c>
      <c r="E250" s="226">
        <v>-147</v>
      </c>
      <c r="F250" s="237" t="s">
        <v>1760</v>
      </c>
      <c r="G250" s="76" t="s">
        <v>1304</v>
      </c>
      <c r="J250" s="76" t="s">
        <v>1305</v>
      </c>
      <c r="K250" s="76" t="s">
        <v>2151</v>
      </c>
      <c r="L250" s="76" t="s">
        <v>2527</v>
      </c>
      <c r="M250" s="100" t="s">
        <v>2541</v>
      </c>
      <c r="N250" s="98" t="s">
        <v>2555</v>
      </c>
      <c r="O250" s="164" t="s">
        <v>971</v>
      </c>
      <c r="P250" s="168">
        <v>1</v>
      </c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</row>
    <row r="251" spans="1:46" ht="12.75" customHeight="1">
      <c r="A251" s="74">
        <v>155</v>
      </c>
      <c r="B251" s="99" t="s">
        <v>1560</v>
      </c>
      <c r="C251" s="76" t="s">
        <v>334</v>
      </c>
      <c r="E251" s="226">
        <v>162</v>
      </c>
      <c r="F251" s="237" t="s">
        <v>1761</v>
      </c>
      <c r="I251" s="167"/>
      <c r="J251" s="76" t="s">
        <v>1306</v>
      </c>
      <c r="K251" s="76" t="s">
        <v>2152</v>
      </c>
      <c r="L251" s="76" t="s">
        <v>2528</v>
      </c>
      <c r="M251" s="100" t="s">
        <v>2542</v>
      </c>
      <c r="N251" s="98" t="s">
        <v>2556</v>
      </c>
      <c r="O251" s="164" t="s">
        <v>971</v>
      </c>
      <c r="P251" s="168">
        <v>1</v>
      </c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</row>
    <row r="252" spans="1:46" ht="12.75" customHeight="1">
      <c r="A252" s="74">
        <v>156</v>
      </c>
      <c r="B252" s="99" t="s">
        <v>1561</v>
      </c>
      <c r="C252" s="76" t="s">
        <v>334</v>
      </c>
      <c r="E252" s="226">
        <v>253</v>
      </c>
      <c r="F252" s="237" t="s">
        <v>1762</v>
      </c>
      <c r="J252" s="76" t="s">
        <v>1307</v>
      </c>
      <c r="M252" s="100"/>
      <c r="N252" s="98"/>
      <c r="O252" s="164" t="s">
        <v>971</v>
      </c>
      <c r="P252" s="168">
        <v>1</v>
      </c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</row>
    <row r="253" spans="1:46" ht="12.75" customHeight="1">
      <c r="A253" s="74">
        <v>157</v>
      </c>
      <c r="B253" s="99" t="s">
        <v>1562</v>
      </c>
      <c r="C253" s="76" t="s">
        <v>334</v>
      </c>
      <c r="E253" s="226">
        <v>373</v>
      </c>
      <c r="F253" s="237" t="s">
        <v>1763</v>
      </c>
      <c r="J253" s="76" t="s">
        <v>1308</v>
      </c>
      <c r="M253" s="100"/>
      <c r="N253" s="98"/>
      <c r="O253" s="164" t="s">
        <v>971</v>
      </c>
      <c r="P253" s="168">
        <v>1</v>
      </c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9"/>
    </row>
    <row r="254" spans="1:46" ht="12.75" customHeight="1">
      <c r="A254" s="74">
        <v>158</v>
      </c>
      <c r="B254" s="99" t="s">
        <v>1563</v>
      </c>
      <c r="C254" s="76" t="s">
        <v>334</v>
      </c>
      <c r="E254" s="226">
        <v>503</v>
      </c>
      <c r="F254" s="237" t="s">
        <v>1764</v>
      </c>
      <c r="J254" s="76" t="s">
        <v>1309</v>
      </c>
      <c r="M254" s="100"/>
      <c r="N254" s="98"/>
      <c r="O254" s="164" t="s">
        <v>971</v>
      </c>
      <c r="P254" s="168">
        <v>1</v>
      </c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9"/>
    </row>
    <row r="255" spans="1:46" ht="12.75" customHeight="1">
      <c r="A255" s="74">
        <v>159</v>
      </c>
      <c r="B255" s="99" t="s">
        <v>1564</v>
      </c>
      <c r="C255" s="76" t="s">
        <v>334</v>
      </c>
      <c r="E255" s="226">
        <v>753</v>
      </c>
      <c r="F255" s="237" t="s">
        <v>1765</v>
      </c>
      <c r="J255" s="76" t="s">
        <v>1310</v>
      </c>
      <c r="M255" s="100"/>
      <c r="N255" s="98"/>
      <c r="O255" s="164" t="s">
        <v>971</v>
      </c>
      <c r="P255" s="168">
        <v>1</v>
      </c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79"/>
    </row>
    <row r="256" spans="2:46" ht="12.75" customHeight="1">
      <c r="B256" s="99"/>
      <c r="J256" s="76" t="s">
        <v>531</v>
      </c>
      <c r="M256" s="100"/>
      <c r="N256" s="98"/>
      <c r="O256" s="164"/>
      <c r="P256" s="168">
        <v>0</v>
      </c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Q256" s="79"/>
      <c r="AR256" s="79"/>
      <c r="AS256" s="79"/>
      <c r="AT256" s="79"/>
    </row>
    <row r="257" spans="1:46" ht="12.75" customHeight="1">
      <c r="A257" s="91"/>
      <c r="B257" s="101"/>
      <c r="C257" s="90"/>
      <c r="D257" s="90"/>
      <c r="E257" s="269"/>
      <c r="F257" s="240"/>
      <c r="G257" s="90"/>
      <c r="H257" s="90"/>
      <c r="I257" s="91"/>
      <c r="J257" s="90" t="s">
        <v>532</v>
      </c>
      <c r="K257" s="90"/>
      <c r="L257" s="90"/>
      <c r="M257" s="102"/>
      <c r="N257" s="93"/>
      <c r="O257" s="165"/>
      <c r="P257" s="169">
        <v>0</v>
      </c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9"/>
      <c r="AR257" s="79"/>
      <c r="AS257" s="79"/>
      <c r="AT257" s="79"/>
    </row>
    <row r="258" spans="1:46" ht="12.75" customHeight="1">
      <c r="A258" s="74">
        <v>160</v>
      </c>
      <c r="B258" s="99" t="s">
        <v>1565</v>
      </c>
      <c r="C258" s="76" t="s">
        <v>334</v>
      </c>
      <c r="D258" s="76" t="s">
        <v>163</v>
      </c>
      <c r="E258" s="226">
        <v>-147</v>
      </c>
      <c r="F258" s="237" t="s">
        <v>1766</v>
      </c>
      <c r="G258" s="76" t="s">
        <v>1311</v>
      </c>
      <c r="J258" s="76" t="s">
        <v>1312</v>
      </c>
      <c r="K258" s="76" t="s">
        <v>2151</v>
      </c>
      <c r="L258" s="76" t="s">
        <v>2529</v>
      </c>
      <c r="M258" s="100" t="s">
        <v>2543</v>
      </c>
      <c r="N258" s="98" t="s">
        <v>2557</v>
      </c>
      <c r="O258" s="164" t="s">
        <v>971</v>
      </c>
      <c r="P258" s="168">
        <v>1</v>
      </c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Q258" s="79"/>
      <c r="AR258" s="79"/>
      <c r="AS258" s="79"/>
      <c r="AT258" s="79"/>
    </row>
    <row r="259" spans="1:46" ht="12.75" customHeight="1">
      <c r="A259" s="74">
        <v>161</v>
      </c>
      <c r="B259" s="99" t="s">
        <v>1566</v>
      </c>
      <c r="C259" s="76" t="s">
        <v>334</v>
      </c>
      <c r="E259" s="226">
        <v>162</v>
      </c>
      <c r="F259" s="237" t="s">
        <v>1767</v>
      </c>
      <c r="I259" s="167"/>
      <c r="J259" s="76" t="s">
        <v>1313</v>
      </c>
      <c r="K259" s="76" t="s">
        <v>2152</v>
      </c>
      <c r="L259" s="76" t="s">
        <v>2530</v>
      </c>
      <c r="M259" s="100" t="s">
        <v>2544</v>
      </c>
      <c r="N259" s="98" t="s">
        <v>2558</v>
      </c>
      <c r="O259" s="164" t="s">
        <v>971</v>
      </c>
      <c r="P259" s="168">
        <v>1</v>
      </c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Q259" s="79"/>
      <c r="AR259" s="79"/>
      <c r="AS259" s="79"/>
      <c r="AT259" s="79"/>
    </row>
    <row r="260" spans="1:46" ht="12.75" customHeight="1">
      <c r="A260" s="74">
        <v>162</v>
      </c>
      <c r="B260" s="99" t="s">
        <v>1567</v>
      </c>
      <c r="C260" s="76" t="s">
        <v>334</v>
      </c>
      <c r="E260" s="226">
        <v>253</v>
      </c>
      <c r="F260" s="237" t="s">
        <v>1768</v>
      </c>
      <c r="J260" s="76" t="s">
        <v>1314</v>
      </c>
      <c r="M260" s="100"/>
      <c r="N260" s="98"/>
      <c r="O260" s="164" t="s">
        <v>971</v>
      </c>
      <c r="P260" s="168">
        <v>1</v>
      </c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  <c r="AR260" s="79"/>
      <c r="AS260" s="79"/>
      <c r="AT260" s="79"/>
    </row>
    <row r="261" spans="1:46" ht="12.75" customHeight="1">
      <c r="A261" s="74">
        <v>163</v>
      </c>
      <c r="B261" s="99" t="s">
        <v>1568</v>
      </c>
      <c r="C261" s="76" t="s">
        <v>334</v>
      </c>
      <c r="E261" s="226">
        <v>373</v>
      </c>
      <c r="F261" s="237" t="s">
        <v>1769</v>
      </c>
      <c r="J261" s="76" t="s">
        <v>1315</v>
      </c>
      <c r="M261" s="100"/>
      <c r="N261" s="98"/>
      <c r="O261" s="164" t="s">
        <v>971</v>
      </c>
      <c r="P261" s="168">
        <v>1</v>
      </c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9"/>
    </row>
    <row r="262" spans="1:46" ht="12.75" customHeight="1">
      <c r="A262" s="74">
        <v>164</v>
      </c>
      <c r="B262" s="99" t="s">
        <v>1569</v>
      </c>
      <c r="C262" s="76" t="s">
        <v>334</v>
      </c>
      <c r="E262" s="226">
        <v>503</v>
      </c>
      <c r="F262" s="237" t="s">
        <v>1770</v>
      </c>
      <c r="J262" s="76" t="s">
        <v>1316</v>
      </c>
      <c r="M262" s="100"/>
      <c r="N262" s="98"/>
      <c r="O262" s="164" t="s">
        <v>971</v>
      </c>
      <c r="P262" s="168">
        <v>1</v>
      </c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9"/>
    </row>
    <row r="263" spans="1:46" ht="12.75" customHeight="1">
      <c r="A263" s="74">
        <v>165</v>
      </c>
      <c r="B263" s="99" t="s">
        <v>1570</v>
      </c>
      <c r="C263" s="76" t="s">
        <v>334</v>
      </c>
      <c r="E263" s="226">
        <v>753</v>
      </c>
      <c r="F263" s="237" t="s">
        <v>1771</v>
      </c>
      <c r="J263" s="76" t="s">
        <v>1317</v>
      </c>
      <c r="M263" s="100"/>
      <c r="N263" s="98"/>
      <c r="O263" s="164" t="s">
        <v>971</v>
      </c>
      <c r="P263" s="168">
        <v>1</v>
      </c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</row>
    <row r="264" spans="2:46" ht="12.75" customHeight="1">
      <c r="B264" s="99"/>
      <c r="J264" s="76" t="s">
        <v>533</v>
      </c>
      <c r="M264" s="100"/>
      <c r="N264" s="98"/>
      <c r="O264" s="164"/>
      <c r="P264" s="168">
        <v>0</v>
      </c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</row>
    <row r="265" spans="1:46" ht="12.75" customHeight="1">
      <c r="A265" s="91"/>
      <c r="B265" s="101"/>
      <c r="C265" s="90"/>
      <c r="D265" s="90"/>
      <c r="E265" s="269"/>
      <c r="F265" s="240"/>
      <c r="G265" s="90"/>
      <c r="H265" s="90"/>
      <c r="I265" s="91"/>
      <c r="J265" s="90" t="s">
        <v>534</v>
      </c>
      <c r="K265" s="90"/>
      <c r="L265" s="90"/>
      <c r="M265" s="102"/>
      <c r="N265" s="93"/>
      <c r="O265" s="165"/>
      <c r="P265" s="169">
        <v>0</v>
      </c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</row>
    <row r="266" spans="1:46" ht="12.75" customHeight="1">
      <c r="A266" s="74">
        <v>166</v>
      </c>
      <c r="B266" s="99" t="s">
        <v>1571</v>
      </c>
      <c r="C266" s="76" t="s">
        <v>334</v>
      </c>
      <c r="D266" s="76" t="s">
        <v>166</v>
      </c>
      <c r="E266" s="226">
        <v>-147</v>
      </c>
      <c r="F266" s="237" t="s">
        <v>1772</v>
      </c>
      <c r="G266" s="76" t="s">
        <v>1318</v>
      </c>
      <c r="J266" s="76" t="s">
        <v>1319</v>
      </c>
      <c r="K266" s="76" t="s">
        <v>2151</v>
      </c>
      <c r="L266" s="76" t="s">
        <v>2531</v>
      </c>
      <c r="M266" s="100" t="s">
        <v>2545</v>
      </c>
      <c r="N266" s="98" t="s">
        <v>2559</v>
      </c>
      <c r="O266" s="164" t="s">
        <v>971</v>
      </c>
      <c r="P266" s="168">
        <v>1</v>
      </c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</row>
    <row r="267" spans="1:46" ht="12.75" customHeight="1">
      <c r="A267" s="74">
        <v>167</v>
      </c>
      <c r="B267" s="99" t="s">
        <v>1572</v>
      </c>
      <c r="C267" s="76" t="s">
        <v>334</v>
      </c>
      <c r="E267" s="226">
        <v>162</v>
      </c>
      <c r="F267" s="237" t="s">
        <v>1773</v>
      </c>
      <c r="I267" s="167"/>
      <c r="J267" s="76" t="s">
        <v>1320</v>
      </c>
      <c r="K267" s="76" t="s">
        <v>2152</v>
      </c>
      <c r="L267" s="76" t="s">
        <v>2532</v>
      </c>
      <c r="M267" s="100" t="s">
        <v>2546</v>
      </c>
      <c r="N267" s="98" t="s">
        <v>2560</v>
      </c>
      <c r="O267" s="164" t="s">
        <v>971</v>
      </c>
      <c r="P267" s="168">
        <v>1</v>
      </c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</row>
    <row r="268" spans="1:46" ht="12.75" customHeight="1">
      <c r="A268" s="74">
        <v>168</v>
      </c>
      <c r="B268" s="99" t="s">
        <v>1573</v>
      </c>
      <c r="C268" s="76" t="s">
        <v>334</v>
      </c>
      <c r="E268" s="226">
        <v>253</v>
      </c>
      <c r="F268" s="237" t="s">
        <v>1774</v>
      </c>
      <c r="J268" s="76" t="s">
        <v>1321</v>
      </c>
      <c r="M268" s="100"/>
      <c r="N268" s="98"/>
      <c r="O268" s="164" t="s">
        <v>971</v>
      </c>
      <c r="P268" s="168">
        <v>1</v>
      </c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</row>
    <row r="269" spans="1:46" ht="12.75" customHeight="1">
      <c r="A269" s="74">
        <v>169</v>
      </c>
      <c r="B269" s="99" t="s">
        <v>1574</v>
      </c>
      <c r="C269" s="76" t="s">
        <v>334</v>
      </c>
      <c r="E269" s="226">
        <v>373</v>
      </c>
      <c r="F269" s="237" t="s">
        <v>1775</v>
      </c>
      <c r="J269" s="76" t="s">
        <v>1322</v>
      </c>
      <c r="M269" s="100"/>
      <c r="N269" s="98"/>
      <c r="O269" s="164" t="s">
        <v>971</v>
      </c>
      <c r="P269" s="168">
        <v>1</v>
      </c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79"/>
    </row>
    <row r="270" spans="1:46" ht="12.75" customHeight="1">
      <c r="A270" s="74">
        <v>170</v>
      </c>
      <c r="B270" s="99" t="s">
        <v>1575</v>
      </c>
      <c r="C270" s="76" t="s">
        <v>334</v>
      </c>
      <c r="E270" s="226">
        <v>503</v>
      </c>
      <c r="F270" s="237" t="s">
        <v>1776</v>
      </c>
      <c r="J270" s="76" t="s">
        <v>1323</v>
      </c>
      <c r="M270" s="100"/>
      <c r="N270" s="98"/>
      <c r="O270" s="164" t="s">
        <v>971</v>
      </c>
      <c r="P270" s="168">
        <v>1</v>
      </c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9"/>
    </row>
    <row r="271" spans="1:46" ht="12.75" customHeight="1">
      <c r="A271" s="74">
        <v>171</v>
      </c>
      <c r="B271" s="99" t="s">
        <v>1570</v>
      </c>
      <c r="C271" s="76" t="s">
        <v>334</v>
      </c>
      <c r="E271" s="226">
        <v>753</v>
      </c>
      <c r="F271" s="237" t="s">
        <v>1777</v>
      </c>
      <c r="J271" s="76" t="s">
        <v>1324</v>
      </c>
      <c r="M271" s="100"/>
      <c r="N271" s="98"/>
      <c r="O271" s="164" t="s">
        <v>971</v>
      </c>
      <c r="P271" s="168">
        <v>1</v>
      </c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Q271" s="79"/>
      <c r="AR271" s="79"/>
      <c r="AS271" s="79"/>
      <c r="AT271" s="79"/>
    </row>
    <row r="272" spans="2:46" ht="12.75" customHeight="1">
      <c r="B272" s="99"/>
      <c r="J272" s="76" t="s">
        <v>535</v>
      </c>
      <c r="M272" s="100"/>
      <c r="N272" s="98"/>
      <c r="O272" s="164"/>
      <c r="P272" s="168">
        <v>0</v>
      </c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  <c r="AR272" s="79"/>
      <c r="AS272" s="79"/>
      <c r="AT272" s="79"/>
    </row>
    <row r="273" spans="1:46" ht="12.75" customHeight="1">
      <c r="A273" s="91"/>
      <c r="B273" s="101"/>
      <c r="C273" s="90"/>
      <c r="D273" s="90"/>
      <c r="E273" s="269"/>
      <c r="F273" s="240"/>
      <c r="G273" s="90"/>
      <c r="H273" s="90"/>
      <c r="I273" s="91"/>
      <c r="J273" s="90" t="s">
        <v>536</v>
      </c>
      <c r="K273" s="90"/>
      <c r="L273" s="90"/>
      <c r="M273" s="102"/>
      <c r="N273" s="93"/>
      <c r="O273" s="165"/>
      <c r="P273" s="169">
        <v>0</v>
      </c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  <c r="AR273" s="79"/>
      <c r="AS273" s="79"/>
      <c r="AT273" s="79"/>
    </row>
    <row r="274" spans="1:46" ht="12.75" customHeight="1">
      <c r="A274" s="74">
        <v>172</v>
      </c>
      <c r="B274" s="99" t="s">
        <v>1576</v>
      </c>
      <c r="C274" s="76" t="s">
        <v>334</v>
      </c>
      <c r="D274" s="76" t="s">
        <v>169</v>
      </c>
      <c r="E274" s="226">
        <v>-147</v>
      </c>
      <c r="F274" s="237" t="s">
        <v>1778</v>
      </c>
      <c r="G274" s="76" t="s">
        <v>1325</v>
      </c>
      <c r="J274" s="76" t="s">
        <v>1326</v>
      </c>
      <c r="K274" s="76" t="s">
        <v>2151</v>
      </c>
      <c r="L274" s="76" t="s">
        <v>2533</v>
      </c>
      <c r="M274" s="100" t="s">
        <v>2547</v>
      </c>
      <c r="N274" s="98" t="s">
        <v>2561</v>
      </c>
      <c r="O274" s="164" t="s">
        <v>971</v>
      </c>
      <c r="P274" s="168">
        <v>1</v>
      </c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  <c r="AS274" s="79"/>
      <c r="AT274" s="79"/>
    </row>
    <row r="275" spans="1:46" ht="12.75" customHeight="1">
      <c r="A275" s="74">
        <v>173</v>
      </c>
      <c r="B275" s="99" t="s">
        <v>1577</v>
      </c>
      <c r="C275" s="76" t="s">
        <v>334</v>
      </c>
      <c r="E275" s="226">
        <v>162</v>
      </c>
      <c r="F275" s="237" t="s">
        <v>1779</v>
      </c>
      <c r="I275" s="167"/>
      <c r="J275" s="76" t="s">
        <v>1327</v>
      </c>
      <c r="K275" s="76" t="s">
        <v>2152</v>
      </c>
      <c r="L275" s="76" t="s">
        <v>2534</v>
      </c>
      <c r="M275" s="100" t="s">
        <v>2548</v>
      </c>
      <c r="N275" s="98" t="s">
        <v>2562</v>
      </c>
      <c r="O275" s="164" t="s">
        <v>971</v>
      </c>
      <c r="P275" s="168">
        <v>1</v>
      </c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79"/>
    </row>
    <row r="276" spans="1:46" ht="12.75" customHeight="1">
      <c r="A276" s="74">
        <v>174</v>
      </c>
      <c r="B276" s="99" t="s">
        <v>1578</v>
      </c>
      <c r="C276" s="76" t="s">
        <v>334</v>
      </c>
      <c r="E276" s="226">
        <v>253</v>
      </c>
      <c r="F276" s="237" t="s">
        <v>1780</v>
      </c>
      <c r="J276" s="76" t="s">
        <v>1328</v>
      </c>
      <c r="M276" s="100"/>
      <c r="N276" s="98"/>
      <c r="O276" s="164" t="s">
        <v>971</v>
      </c>
      <c r="P276" s="168">
        <v>1</v>
      </c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Q276" s="79"/>
      <c r="AR276" s="79"/>
      <c r="AS276" s="79"/>
      <c r="AT276" s="79"/>
    </row>
    <row r="277" spans="1:46" ht="12.75" customHeight="1">
      <c r="A277" s="74">
        <v>175</v>
      </c>
      <c r="B277" s="99" t="s">
        <v>1579</v>
      </c>
      <c r="C277" s="76" t="s">
        <v>334</v>
      </c>
      <c r="E277" s="226">
        <v>373</v>
      </c>
      <c r="F277" s="237" t="s">
        <v>1781</v>
      </c>
      <c r="J277" s="76" t="s">
        <v>1329</v>
      </c>
      <c r="M277" s="100"/>
      <c r="N277" s="98"/>
      <c r="O277" s="164" t="s">
        <v>971</v>
      </c>
      <c r="P277" s="168">
        <v>1</v>
      </c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  <c r="AR277" s="79"/>
      <c r="AS277" s="79"/>
      <c r="AT277" s="79"/>
    </row>
    <row r="278" spans="1:46" ht="12.75" customHeight="1">
      <c r="A278" s="74">
        <v>176</v>
      </c>
      <c r="B278" s="99" t="s">
        <v>1580</v>
      </c>
      <c r="C278" s="76" t="s">
        <v>334</v>
      </c>
      <c r="E278" s="226">
        <v>503</v>
      </c>
      <c r="F278" s="237" t="s">
        <v>1782</v>
      </c>
      <c r="J278" s="76" t="s">
        <v>1330</v>
      </c>
      <c r="M278" s="100"/>
      <c r="N278" s="98"/>
      <c r="O278" s="164" t="s">
        <v>971</v>
      </c>
      <c r="P278" s="168">
        <v>1</v>
      </c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  <c r="AS278" s="79"/>
      <c r="AT278" s="79"/>
    </row>
    <row r="279" spans="1:46" ht="12.75" customHeight="1">
      <c r="A279" s="74">
        <v>177</v>
      </c>
      <c r="B279" s="99" t="s">
        <v>1581</v>
      </c>
      <c r="C279" s="76" t="s">
        <v>334</v>
      </c>
      <c r="E279" s="226">
        <v>753</v>
      </c>
      <c r="F279" s="237" t="s">
        <v>1783</v>
      </c>
      <c r="J279" s="76" t="s">
        <v>1331</v>
      </c>
      <c r="M279" s="100"/>
      <c r="N279" s="114"/>
      <c r="O279" s="164" t="s">
        <v>971</v>
      </c>
      <c r="P279" s="168">
        <v>1</v>
      </c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  <c r="AS279" s="79"/>
      <c r="AT279" s="79"/>
    </row>
    <row r="280" spans="2:46" ht="12.75" customHeight="1">
      <c r="B280" s="99"/>
      <c r="J280" s="76" t="s">
        <v>537</v>
      </c>
      <c r="M280" s="100"/>
      <c r="N280" s="98"/>
      <c r="O280" s="164"/>
      <c r="P280" s="168">
        <v>0</v>
      </c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  <c r="AS280" s="79"/>
      <c r="AT280" s="79"/>
    </row>
    <row r="281" spans="1:46" ht="12.75" customHeight="1">
      <c r="A281" s="91"/>
      <c r="B281" s="101"/>
      <c r="C281" s="90"/>
      <c r="D281" s="90"/>
      <c r="E281" s="269"/>
      <c r="F281" s="240"/>
      <c r="G281" s="90"/>
      <c r="H281" s="90"/>
      <c r="I281" s="91"/>
      <c r="J281" s="90" t="s">
        <v>538</v>
      </c>
      <c r="K281" s="90"/>
      <c r="L281" s="90"/>
      <c r="M281" s="102"/>
      <c r="N281" s="93"/>
      <c r="O281" s="165"/>
      <c r="P281" s="169">
        <v>0</v>
      </c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  <c r="AR281" s="79"/>
      <c r="AS281" s="79"/>
      <c r="AT281" s="79"/>
    </row>
    <row r="282" spans="1:46" ht="12.75" customHeight="1">
      <c r="A282" s="74">
        <v>178</v>
      </c>
      <c r="B282" s="99" t="s">
        <v>1582</v>
      </c>
      <c r="C282" s="76" t="s">
        <v>334</v>
      </c>
      <c r="D282" s="76" t="s">
        <v>172</v>
      </c>
      <c r="E282" s="226">
        <v>-147</v>
      </c>
      <c r="F282" s="237" t="s">
        <v>1784</v>
      </c>
      <c r="G282" s="76" t="s">
        <v>1332</v>
      </c>
      <c r="J282" s="76" t="s">
        <v>1333</v>
      </c>
      <c r="K282" s="76" t="s">
        <v>2151</v>
      </c>
      <c r="L282" s="76" t="s">
        <v>2535</v>
      </c>
      <c r="M282" s="100" t="s">
        <v>2549</v>
      </c>
      <c r="N282" s="98" t="s">
        <v>2563</v>
      </c>
      <c r="O282" s="164" t="s">
        <v>971</v>
      </c>
      <c r="P282" s="168">
        <v>1</v>
      </c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79"/>
    </row>
    <row r="283" spans="1:16" s="84" customFormat="1" ht="12.75" customHeight="1">
      <c r="A283" s="74">
        <v>179</v>
      </c>
      <c r="B283" s="99" t="s">
        <v>1583</v>
      </c>
      <c r="C283" s="76" t="s">
        <v>334</v>
      </c>
      <c r="D283" s="76"/>
      <c r="E283" s="226">
        <v>162</v>
      </c>
      <c r="F283" s="237" t="s">
        <v>1785</v>
      </c>
      <c r="G283" s="76"/>
      <c r="H283" s="76"/>
      <c r="I283" s="167"/>
      <c r="J283" s="76" t="s">
        <v>1334</v>
      </c>
      <c r="K283" s="76" t="s">
        <v>2152</v>
      </c>
      <c r="L283" s="76" t="s">
        <v>2536</v>
      </c>
      <c r="M283" s="100" t="s">
        <v>2550</v>
      </c>
      <c r="N283" s="98" t="s">
        <v>2564</v>
      </c>
      <c r="O283" s="164" t="s">
        <v>971</v>
      </c>
      <c r="P283" s="168">
        <v>1</v>
      </c>
    </row>
    <row r="284" spans="1:46" ht="12.75" customHeight="1">
      <c r="A284" s="74">
        <v>180</v>
      </c>
      <c r="B284" s="99" t="s">
        <v>1584</v>
      </c>
      <c r="C284" s="76" t="s">
        <v>334</v>
      </c>
      <c r="E284" s="226">
        <v>253</v>
      </c>
      <c r="F284" s="237" t="s">
        <v>1786</v>
      </c>
      <c r="J284" s="76" t="s">
        <v>1335</v>
      </c>
      <c r="M284" s="100"/>
      <c r="N284" s="98"/>
      <c r="O284" s="164" t="s">
        <v>971</v>
      </c>
      <c r="P284" s="168">
        <v>1</v>
      </c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Q284" s="79"/>
      <c r="AR284" s="79"/>
      <c r="AS284" s="79"/>
      <c r="AT284" s="79"/>
    </row>
    <row r="285" spans="1:46" ht="12.75" customHeight="1">
      <c r="A285" s="74">
        <v>181</v>
      </c>
      <c r="B285" s="99" t="s">
        <v>1585</v>
      </c>
      <c r="C285" s="76" t="s">
        <v>334</v>
      </c>
      <c r="E285" s="226">
        <v>373</v>
      </c>
      <c r="F285" s="237" t="s">
        <v>1787</v>
      </c>
      <c r="J285" s="76" t="s">
        <v>1336</v>
      </c>
      <c r="M285" s="100"/>
      <c r="N285" s="98"/>
      <c r="O285" s="164" t="s">
        <v>971</v>
      </c>
      <c r="P285" s="168">
        <v>1</v>
      </c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  <c r="AS285" s="79"/>
      <c r="AT285" s="79"/>
    </row>
    <row r="286" spans="1:46" ht="12.75" customHeight="1">
      <c r="A286" s="74">
        <v>182</v>
      </c>
      <c r="B286" s="99" t="s">
        <v>1586</v>
      </c>
      <c r="C286" s="76" t="s">
        <v>334</v>
      </c>
      <c r="E286" s="226">
        <v>503</v>
      </c>
      <c r="F286" s="237" t="s">
        <v>1788</v>
      </c>
      <c r="J286" s="76" t="s">
        <v>1337</v>
      </c>
      <c r="M286" s="100"/>
      <c r="N286" s="98"/>
      <c r="O286" s="164" t="s">
        <v>971</v>
      </c>
      <c r="P286" s="168">
        <v>1</v>
      </c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79"/>
      <c r="AM286" s="79"/>
      <c r="AN286" s="79"/>
      <c r="AO286" s="79"/>
      <c r="AP286" s="79"/>
      <c r="AQ286" s="79"/>
      <c r="AR286" s="79"/>
      <c r="AS286" s="79"/>
      <c r="AT286" s="79"/>
    </row>
    <row r="287" spans="1:46" ht="12.75" customHeight="1">
      <c r="A287" s="74">
        <v>183</v>
      </c>
      <c r="B287" s="99" t="s">
        <v>1587</v>
      </c>
      <c r="C287" s="76" t="s">
        <v>334</v>
      </c>
      <c r="E287" s="226">
        <v>753</v>
      </c>
      <c r="F287" s="237" t="s">
        <v>1789</v>
      </c>
      <c r="J287" s="76" t="s">
        <v>1338</v>
      </c>
      <c r="M287" s="100"/>
      <c r="N287" s="114"/>
      <c r="O287" s="164" t="s">
        <v>971</v>
      </c>
      <c r="P287" s="168">
        <v>1</v>
      </c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  <c r="AS287" s="79"/>
      <c r="AT287" s="79"/>
    </row>
    <row r="288" spans="2:46" ht="12.75" customHeight="1">
      <c r="B288" s="99"/>
      <c r="J288" s="76" t="s">
        <v>539</v>
      </c>
      <c r="M288" s="100"/>
      <c r="N288" s="98"/>
      <c r="O288" s="164"/>
      <c r="P288" s="168">
        <v>0</v>
      </c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Q288" s="79"/>
      <c r="AR288" s="79"/>
      <c r="AS288" s="79"/>
      <c r="AT288" s="79"/>
    </row>
    <row r="289" spans="1:46" ht="12.75" customHeight="1">
      <c r="A289" s="91"/>
      <c r="B289" s="101"/>
      <c r="C289" s="90"/>
      <c r="D289" s="90"/>
      <c r="E289" s="269"/>
      <c r="F289" s="240"/>
      <c r="G289" s="90"/>
      <c r="H289" s="90"/>
      <c r="I289" s="91"/>
      <c r="J289" s="90" t="s">
        <v>540</v>
      </c>
      <c r="K289" s="90"/>
      <c r="L289" s="90"/>
      <c r="M289" s="102"/>
      <c r="N289" s="93"/>
      <c r="O289" s="165"/>
      <c r="P289" s="169">
        <v>0</v>
      </c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  <c r="AR289" s="79"/>
      <c r="AS289" s="79"/>
      <c r="AT289" s="79"/>
    </row>
    <row r="290" spans="1:46" ht="12.75" customHeight="1">
      <c r="A290" s="74">
        <v>184</v>
      </c>
      <c r="B290" s="99" t="s">
        <v>1588</v>
      </c>
      <c r="C290" s="76" t="s">
        <v>334</v>
      </c>
      <c r="D290" s="76" t="s">
        <v>175</v>
      </c>
      <c r="E290" s="226">
        <v>-147</v>
      </c>
      <c r="F290" s="237" t="s">
        <v>1790</v>
      </c>
      <c r="G290" s="76" t="s">
        <v>1339</v>
      </c>
      <c r="J290" s="76" t="s">
        <v>1340</v>
      </c>
      <c r="K290" s="76" t="s">
        <v>2151</v>
      </c>
      <c r="L290" s="76" t="s">
        <v>2537</v>
      </c>
      <c r="M290" s="100" t="s">
        <v>2551</v>
      </c>
      <c r="N290" s="98" t="s">
        <v>2565</v>
      </c>
      <c r="O290" s="164" t="s">
        <v>971</v>
      </c>
      <c r="P290" s="168">
        <v>1</v>
      </c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  <c r="AR290" s="79"/>
      <c r="AS290" s="79"/>
      <c r="AT290" s="79"/>
    </row>
    <row r="291" spans="1:46" ht="12.75" customHeight="1">
      <c r="A291" s="74">
        <v>185</v>
      </c>
      <c r="B291" s="99" t="s">
        <v>1589</v>
      </c>
      <c r="C291" s="76" t="s">
        <v>334</v>
      </c>
      <c r="E291" s="226">
        <v>162</v>
      </c>
      <c r="F291" s="237" t="s">
        <v>1791</v>
      </c>
      <c r="I291" s="167"/>
      <c r="J291" s="76" t="s">
        <v>1341</v>
      </c>
      <c r="K291" s="76" t="s">
        <v>2152</v>
      </c>
      <c r="L291" s="76" t="s">
        <v>2538</v>
      </c>
      <c r="M291" s="100" t="s">
        <v>2552</v>
      </c>
      <c r="N291" s="98" t="s">
        <v>2566</v>
      </c>
      <c r="O291" s="164" t="s">
        <v>971</v>
      </c>
      <c r="P291" s="168">
        <v>1</v>
      </c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  <c r="AR291" s="79"/>
      <c r="AS291" s="79"/>
      <c r="AT291" s="79"/>
    </row>
    <row r="292" spans="1:46" ht="12.75" customHeight="1">
      <c r="A292" s="74">
        <v>186</v>
      </c>
      <c r="B292" s="99" t="s">
        <v>1590</v>
      </c>
      <c r="C292" s="76" t="s">
        <v>334</v>
      </c>
      <c r="E292" s="226">
        <v>253</v>
      </c>
      <c r="F292" s="237" t="s">
        <v>1792</v>
      </c>
      <c r="J292" s="76" t="s">
        <v>1342</v>
      </c>
      <c r="M292" s="100"/>
      <c r="N292" s="98"/>
      <c r="O292" s="164" t="s">
        <v>971</v>
      </c>
      <c r="P292" s="168">
        <v>1</v>
      </c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Q292" s="79"/>
      <c r="AR292" s="79"/>
      <c r="AS292" s="79"/>
      <c r="AT292" s="79"/>
    </row>
    <row r="293" spans="1:46" ht="12.75" customHeight="1">
      <c r="A293" s="74">
        <v>187</v>
      </c>
      <c r="B293" s="99" t="s">
        <v>1591</v>
      </c>
      <c r="C293" s="76" t="s">
        <v>334</v>
      </c>
      <c r="E293" s="226">
        <v>373</v>
      </c>
      <c r="F293" s="237" t="s">
        <v>1793</v>
      </c>
      <c r="J293" s="76" t="s">
        <v>1343</v>
      </c>
      <c r="M293" s="100"/>
      <c r="N293" s="98"/>
      <c r="O293" s="164" t="s">
        <v>971</v>
      </c>
      <c r="P293" s="168">
        <v>1</v>
      </c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Q293" s="79"/>
      <c r="AR293" s="79"/>
      <c r="AS293" s="79"/>
      <c r="AT293" s="79"/>
    </row>
    <row r="294" spans="1:46" ht="12.75" customHeight="1">
      <c r="A294" s="74">
        <v>188</v>
      </c>
      <c r="B294" s="99" t="s">
        <v>1592</v>
      </c>
      <c r="C294" s="76" t="s">
        <v>334</v>
      </c>
      <c r="E294" s="226">
        <v>503</v>
      </c>
      <c r="F294" s="237" t="s">
        <v>1794</v>
      </c>
      <c r="J294" s="76" t="s">
        <v>1344</v>
      </c>
      <c r="M294" s="100"/>
      <c r="N294" s="98"/>
      <c r="O294" s="164" t="s">
        <v>971</v>
      </c>
      <c r="P294" s="168">
        <v>1</v>
      </c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Q294" s="79"/>
      <c r="AR294" s="79"/>
      <c r="AS294" s="79"/>
      <c r="AT294" s="79"/>
    </row>
    <row r="295" spans="1:46" ht="12.75" customHeight="1">
      <c r="A295" s="74">
        <v>189</v>
      </c>
      <c r="B295" s="99" t="s">
        <v>1593</v>
      </c>
      <c r="C295" s="76" t="s">
        <v>334</v>
      </c>
      <c r="E295" s="226">
        <v>753</v>
      </c>
      <c r="F295" s="237" t="s">
        <v>1795</v>
      </c>
      <c r="J295" s="76" t="s">
        <v>1345</v>
      </c>
      <c r="M295" s="100"/>
      <c r="N295" s="114"/>
      <c r="O295" s="164" t="s">
        <v>971</v>
      </c>
      <c r="P295" s="168">
        <v>1</v>
      </c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  <c r="AR295" s="79"/>
      <c r="AS295" s="79"/>
      <c r="AT295" s="79"/>
    </row>
    <row r="296" spans="2:46" ht="12.75" customHeight="1">
      <c r="B296" s="99"/>
      <c r="J296" s="76" t="s">
        <v>541</v>
      </c>
      <c r="M296" s="100"/>
      <c r="N296" s="98"/>
      <c r="O296" s="164"/>
      <c r="P296" s="168">
        <v>0</v>
      </c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Q296" s="79"/>
      <c r="AR296" s="79"/>
      <c r="AS296" s="79"/>
      <c r="AT296" s="79"/>
    </row>
    <row r="297" spans="1:46" ht="12.75" customHeight="1">
      <c r="A297" s="91"/>
      <c r="B297" s="101"/>
      <c r="C297" s="90"/>
      <c r="D297" s="90"/>
      <c r="E297" s="269"/>
      <c r="F297" s="240"/>
      <c r="G297" s="90"/>
      <c r="H297" s="90"/>
      <c r="I297" s="91"/>
      <c r="J297" s="90" t="s">
        <v>542</v>
      </c>
      <c r="K297" s="90"/>
      <c r="L297" s="90"/>
      <c r="M297" s="102"/>
      <c r="N297" s="93"/>
      <c r="O297" s="165"/>
      <c r="P297" s="169">
        <v>0</v>
      </c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  <c r="AS297" s="79"/>
      <c r="AT297" s="79"/>
    </row>
    <row r="298" spans="1:46" ht="12.75" customHeight="1">
      <c r="A298" s="74">
        <v>190</v>
      </c>
      <c r="B298" s="99" t="s">
        <v>1594</v>
      </c>
      <c r="C298" s="76" t="s">
        <v>334</v>
      </c>
      <c r="D298" s="76" t="s">
        <v>178</v>
      </c>
      <c r="E298" s="226">
        <v>-147</v>
      </c>
      <c r="F298" s="237" t="s">
        <v>1796</v>
      </c>
      <c r="G298" s="76" t="s">
        <v>1346</v>
      </c>
      <c r="J298" s="76" t="s">
        <v>1347</v>
      </c>
      <c r="K298" s="76" t="s">
        <v>2151</v>
      </c>
      <c r="L298" s="76" t="s">
        <v>2539</v>
      </c>
      <c r="M298" s="100" t="s">
        <v>2553</v>
      </c>
      <c r="N298" s="98" t="s">
        <v>2567</v>
      </c>
      <c r="O298" s="164" t="s">
        <v>971</v>
      </c>
      <c r="P298" s="168">
        <v>1</v>
      </c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  <c r="AR298" s="79"/>
      <c r="AS298" s="79"/>
      <c r="AT298" s="79"/>
    </row>
    <row r="299" spans="1:46" ht="12.75" customHeight="1">
      <c r="A299" s="74">
        <v>191</v>
      </c>
      <c r="B299" s="99" t="s">
        <v>1595</v>
      </c>
      <c r="C299" s="76" t="s">
        <v>334</v>
      </c>
      <c r="E299" s="226">
        <v>162</v>
      </c>
      <c r="F299" s="237" t="s">
        <v>1797</v>
      </c>
      <c r="I299" s="167"/>
      <c r="J299" s="76" t="s">
        <v>1348</v>
      </c>
      <c r="K299" s="76" t="s">
        <v>2152</v>
      </c>
      <c r="L299" s="76" t="s">
        <v>2540</v>
      </c>
      <c r="M299" s="100" t="s">
        <v>2554</v>
      </c>
      <c r="N299" s="98" t="s">
        <v>2568</v>
      </c>
      <c r="O299" s="164" t="s">
        <v>971</v>
      </c>
      <c r="P299" s="168">
        <v>1</v>
      </c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9"/>
      <c r="AL299" s="79"/>
      <c r="AM299" s="79"/>
      <c r="AN299" s="79"/>
      <c r="AO299" s="79"/>
      <c r="AP299" s="79"/>
      <c r="AQ299" s="79"/>
      <c r="AR299" s="79"/>
      <c r="AS299" s="79"/>
      <c r="AT299" s="79"/>
    </row>
    <row r="300" spans="1:46" ht="12.75" customHeight="1">
      <c r="A300" s="74">
        <v>192</v>
      </c>
      <c r="B300" s="99" t="s">
        <v>1596</v>
      </c>
      <c r="C300" s="76" t="s">
        <v>334</v>
      </c>
      <c r="E300" s="226">
        <v>253</v>
      </c>
      <c r="F300" s="237" t="s">
        <v>1798</v>
      </c>
      <c r="J300" s="76" t="s">
        <v>1349</v>
      </c>
      <c r="M300" s="100"/>
      <c r="N300" s="98"/>
      <c r="O300" s="164" t="s">
        <v>971</v>
      </c>
      <c r="P300" s="168">
        <v>1</v>
      </c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  <c r="AI300" s="79"/>
      <c r="AJ300" s="79"/>
      <c r="AK300" s="79"/>
      <c r="AL300" s="79"/>
      <c r="AM300" s="79"/>
      <c r="AN300" s="79"/>
      <c r="AO300" s="79"/>
      <c r="AP300" s="79"/>
      <c r="AQ300" s="79"/>
      <c r="AR300" s="79"/>
      <c r="AS300" s="79"/>
      <c r="AT300" s="79"/>
    </row>
    <row r="301" spans="1:46" ht="12.75" customHeight="1">
      <c r="A301" s="74">
        <v>193</v>
      </c>
      <c r="B301" s="99" t="s">
        <v>1597</v>
      </c>
      <c r="C301" s="76" t="s">
        <v>334</v>
      </c>
      <c r="E301" s="226">
        <v>373</v>
      </c>
      <c r="F301" s="237" t="s">
        <v>1799</v>
      </c>
      <c r="J301" s="76" t="s">
        <v>1350</v>
      </c>
      <c r="M301" s="100"/>
      <c r="N301" s="98"/>
      <c r="O301" s="164" t="s">
        <v>971</v>
      </c>
      <c r="P301" s="168">
        <v>1</v>
      </c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Q301" s="79"/>
      <c r="AR301" s="79"/>
      <c r="AS301" s="79"/>
      <c r="AT301" s="79"/>
    </row>
    <row r="302" spans="1:46" ht="12.75" customHeight="1">
      <c r="A302" s="74">
        <v>194</v>
      </c>
      <c r="B302" s="99" t="s">
        <v>1598</v>
      </c>
      <c r="C302" s="76" t="s">
        <v>334</v>
      </c>
      <c r="E302" s="226">
        <v>503</v>
      </c>
      <c r="F302" s="237" t="s">
        <v>1800</v>
      </c>
      <c r="J302" s="76" t="s">
        <v>1351</v>
      </c>
      <c r="M302" s="100"/>
      <c r="N302" s="98"/>
      <c r="O302" s="164" t="s">
        <v>971</v>
      </c>
      <c r="P302" s="168">
        <v>1</v>
      </c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Q302" s="79"/>
      <c r="AR302" s="79"/>
      <c r="AS302" s="79"/>
      <c r="AT302" s="79"/>
    </row>
    <row r="303" spans="1:46" ht="12.75" customHeight="1">
      <c r="A303" s="74">
        <v>195</v>
      </c>
      <c r="B303" s="99" t="s">
        <v>1599</v>
      </c>
      <c r="C303" s="76" t="s">
        <v>334</v>
      </c>
      <c r="E303" s="226">
        <v>753</v>
      </c>
      <c r="F303" s="237" t="s">
        <v>1801</v>
      </c>
      <c r="J303" s="76" t="s">
        <v>1352</v>
      </c>
      <c r="M303" s="100"/>
      <c r="N303" s="114"/>
      <c r="O303" s="164" t="s">
        <v>971</v>
      </c>
      <c r="P303" s="168">
        <v>1</v>
      </c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Q303" s="79"/>
      <c r="AR303" s="79"/>
      <c r="AS303" s="79"/>
      <c r="AT303" s="79"/>
    </row>
    <row r="304" spans="2:46" ht="12.75" customHeight="1">
      <c r="B304" s="99"/>
      <c r="J304" s="76" t="s">
        <v>543</v>
      </c>
      <c r="M304" s="100"/>
      <c r="N304" s="98"/>
      <c r="O304" s="164"/>
      <c r="P304" s="168">
        <v>0</v>
      </c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Q304" s="79"/>
      <c r="AR304" s="79"/>
      <c r="AS304" s="79"/>
      <c r="AT304" s="79"/>
    </row>
    <row r="305" spans="1:46" ht="12.75" customHeight="1">
      <c r="A305" s="91"/>
      <c r="B305" s="101"/>
      <c r="C305" s="90"/>
      <c r="D305" s="90"/>
      <c r="E305" s="269"/>
      <c r="F305" s="240"/>
      <c r="G305" s="90"/>
      <c r="H305" s="90"/>
      <c r="I305" s="91"/>
      <c r="J305" s="90" t="s">
        <v>544</v>
      </c>
      <c r="K305" s="90"/>
      <c r="L305" s="90"/>
      <c r="M305" s="102"/>
      <c r="N305" s="93"/>
      <c r="O305" s="165"/>
      <c r="P305" s="169">
        <v>0</v>
      </c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Q305" s="79"/>
      <c r="AR305" s="79"/>
      <c r="AS305" s="79"/>
      <c r="AT305" s="79"/>
    </row>
    <row r="306" spans="2:46" ht="15.75">
      <c r="B306" s="75"/>
      <c r="F306" s="242"/>
      <c r="I306" s="170" t="s">
        <v>2801</v>
      </c>
      <c r="K306" s="78"/>
      <c r="N306" s="85"/>
      <c r="O306" s="158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  <c r="AK306" s="79"/>
      <c r="AL306" s="79"/>
      <c r="AM306" s="79"/>
      <c r="AN306" s="79"/>
      <c r="AO306" s="79"/>
      <c r="AP306" s="79"/>
      <c r="AQ306" s="79"/>
      <c r="AR306" s="79"/>
      <c r="AS306" s="79"/>
      <c r="AT306" s="79"/>
    </row>
    <row r="307" spans="5:46" ht="12.75" customHeight="1">
      <c r="E307" s="287"/>
      <c r="J307" s="76" t="s">
        <v>324</v>
      </c>
      <c r="K307" s="76" t="s">
        <v>325</v>
      </c>
      <c r="M307" s="76" t="s">
        <v>326</v>
      </c>
      <c r="N307" s="80" t="s">
        <v>327</v>
      </c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  <c r="AS307" s="79"/>
      <c r="AT307" s="79"/>
    </row>
    <row r="308" spans="1:16" s="84" customFormat="1" ht="12.75" customHeight="1">
      <c r="A308" s="81" t="s">
        <v>328</v>
      </c>
      <c r="B308" s="82" t="s">
        <v>71</v>
      </c>
      <c r="C308" s="82" t="s">
        <v>329</v>
      </c>
      <c r="D308" s="82" t="s">
        <v>250</v>
      </c>
      <c r="E308" s="227" t="s">
        <v>2025</v>
      </c>
      <c r="F308" s="238" t="s">
        <v>336</v>
      </c>
      <c r="G308" s="82" t="s">
        <v>331</v>
      </c>
      <c r="H308" s="82" t="s">
        <v>1384</v>
      </c>
      <c r="I308" s="81" t="s">
        <v>332</v>
      </c>
      <c r="J308" s="83" t="s">
        <v>1385</v>
      </c>
      <c r="K308" s="122" t="s">
        <v>2026</v>
      </c>
      <c r="L308" s="83" t="s">
        <v>2027</v>
      </c>
      <c r="M308" s="123" t="s">
        <v>2028</v>
      </c>
      <c r="N308" s="83" t="s">
        <v>2029</v>
      </c>
      <c r="O308" s="81" t="s">
        <v>330</v>
      </c>
      <c r="P308" s="157" t="s">
        <v>179</v>
      </c>
    </row>
    <row r="309" spans="5:46" ht="12.75" customHeight="1">
      <c r="E309" s="287"/>
      <c r="I309" s="74" t="s">
        <v>333</v>
      </c>
      <c r="K309" s="122"/>
      <c r="L309" s="85"/>
      <c r="M309" s="74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9"/>
    </row>
    <row r="310" spans="11:46" ht="12.75" customHeight="1">
      <c r="K310" s="74"/>
      <c r="L310" s="85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  <c r="AS310" s="79"/>
      <c r="AT310" s="79"/>
    </row>
    <row r="311" spans="1:46" ht="12.75" customHeight="1">
      <c r="A311" s="74">
        <v>196</v>
      </c>
      <c r="B311" s="99" t="s">
        <v>1600</v>
      </c>
      <c r="C311" s="76" t="s">
        <v>334</v>
      </c>
      <c r="D311" s="76" t="s">
        <v>182</v>
      </c>
      <c r="E311" s="226">
        <v>-147</v>
      </c>
      <c r="F311" s="237" t="s">
        <v>1802</v>
      </c>
      <c r="G311" s="76" t="s">
        <v>1353</v>
      </c>
      <c r="J311" s="76" t="s">
        <v>1354</v>
      </c>
      <c r="K311" s="76" t="s">
        <v>2151</v>
      </c>
      <c r="L311" s="76" t="s">
        <v>2569</v>
      </c>
      <c r="M311" s="100" t="s">
        <v>2583</v>
      </c>
      <c r="N311" s="98" t="s">
        <v>2597</v>
      </c>
      <c r="O311" s="164" t="s">
        <v>971</v>
      </c>
      <c r="P311" s="168">
        <v>1</v>
      </c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  <c r="AR311" s="79"/>
      <c r="AS311" s="79"/>
      <c r="AT311" s="79"/>
    </row>
    <row r="312" spans="1:46" ht="12.75" customHeight="1">
      <c r="A312" s="74">
        <v>197</v>
      </c>
      <c r="B312" s="99" t="s">
        <v>1601</v>
      </c>
      <c r="C312" s="76" t="s">
        <v>334</v>
      </c>
      <c r="E312" s="226">
        <v>162</v>
      </c>
      <c r="F312" s="237" t="s">
        <v>1803</v>
      </c>
      <c r="I312" s="167"/>
      <c r="J312" s="76" t="s">
        <v>1355</v>
      </c>
      <c r="K312" s="76" t="s">
        <v>2152</v>
      </c>
      <c r="L312" s="76" t="s">
        <v>2570</v>
      </c>
      <c r="M312" s="100" t="s">
        <v>2584</v>
      </c>
      <c r="N312" s="98" t="s">
        <v>2598</v>
      </c>
      <c r="O312" s="164" t="s">
        <v>971</v>
      </c>
      <c r="P312" s="168">
        <v>1</v>
      </c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  <c r="AS312" s="79"/>
      <c r="AT312" s="79"/>
    </row>
    <row r="313" spans="1:46" ht="12.75" customHeight="1">
      <c r="A313" s="74">
        <v>198</v>
      </c>
      <c r="B313" s="99" t="s">
        <v>1602</v>
      </c>
      <c r="C313" s="76" t="s">
        <v>334</v>
      </c>
      <c r="E313" s="226">
        <v>253</v>
      </c>
      <c r="F313" s="237" t="s">
        <v>1804</v>
      </c>
      <c r="J313" s="76" t="s">
        <v>1356</v>
      </c>
      <c r="M313" s="100"/>
      <c r="N313" s="98"/>
      <c r="O313" s="164" t="s">
        <v>971</v>
      </c>
      <c r="P313" s="168">
        <v>1</v>
      </c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Q313" s="79"/>
      <c r="AR313" s="79"/>
      <c r="AS313" s="79"/>
      <c r="AT313" s="79"/>
    </row>
    <row r="314" spans="1:46" ht="12.75" customHeight="1">
      <c r="A314" s="74">
        <v>199</v>
      </c>
      <c r="B314" s="99" t="s">
        <v>1603</v>
      </c>
      <c r="C314" s="76" t="s">
        <v>334</v>
      </c>
      <c r="E314" s="226">
        <v>373</v>
      </c>
      <c r="F314" s="237" t="s">
        <v>1805</v>
      </c>
      <c r="J314" s="76" t="s">
        <v>1357</v>
      </c>
      <c r="M314" s="100"/>
      <c r="N314" s="98"/>
      <c r="O314" s="164" t="s">
        <v>971</v>
      </c>
      <c r="P314" s="168">
        <v>1</v>
      </c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Q314" s="79"/>
      <c r="AR314" s="79"/>
      <c r="AS314" s="79"/>
      <c r="AT314" s="79"/>
    </row>
    <row r="315" spans="1:16" s="84" customFormat="1" ht="12.75" customHeight="1">
      <c r="A315" s="74">
        <v>200</v>
      </c>
      <c r="B315" s="99" t="s">
        <v>1604</v>
      </c>
      <c r="C315" s="76" t="s">
        <v>334</v>
      </c>
      <c r="D315" s="76"/>
      <c r="E315" s="226">
        <v>503</v>
      </c>
      <c r="F315" s="237" t="s">
        <v>1806</v>
      </c>
      <c r="G315" s="76"/>
      <c r="H315" s="76"/>
      <c r="I315" s="74"/>
      <c r="J315" s="76" t="s">
        <v>1358</v>
      </c>
      <c r="K315" s="76"/>
      <c r="L315" s="76"/>
      <c r="M315" s="100"/>
      <c r="N315" s="98"/>
      <c r="O315" s="164" t="s">
        <v>971</v>
      </c>
      <c r="P315" s="168">
        <v>1</v>
      </c>
    </row>
    <row r="316" spans="1:46" ht="12.75" customHeight="1">
      <c r="A316" s="74">
        <v>201</v>
      </c>
      <c r="B316" s="99" t="s">
        <v>1605</v>
      </c>
      <c r="C316" s="76" t="s">
        <v>334</v>
      </c>
      <c r="E316" s="226">
        <v>753</v>
      </c>
      <c r="F316" s="237" t="s">
        <v>1807</v>
      </c>
      <c r="J316" s="76" t="s">
        <v>1359</v>
      </c>
      <c r="M316" s="100"/>
      <c r="N316" s="114"/>
      <c r="O316" s="164" t="s">
        <v>971</v>
      </c>
      <c r="P316" s="168">
        <v>1</v>
      </c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  <c r="AS316" s="79"/>
      <c r="AT316" s="79"/>
    </row>
    <row r="317" spans="2:46" ht="12.75" customHeight="1">
      <c r="B317" s="99"/>
      <c r="J317" s="76" t="s">
        <v>545</v>
      </c>
      <c r="M317" s="100"/>
      <c r="N317" s="98"/>
      <c r="O317" s="164"/>
      <c r="P317" s="168">
        <v>0</v>
      </c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  <c r="AR317" s="79"/>
      <c r="AS317" s="79"/>
      <c r="AT317" s="79"/>
    </row>
    <row r="318" spans="1:46" ht="12.75" customHeight="1">
      <c r="A318" s="91"/>
      <c r="B318" s="101"/>
      <c r="C318" s="90"/>
      <c r="D318" s="90"/>
      <c r="E318" s="269"/>
      <c r="F318" s="240"/>
      <c r="G318" s="90"/>
      <c r="H318" s="90"/>
      <c r="I318" s="91"/>
      <c r="J318" s="90" t="s">
        <v>546</v>
      </c>
      <c r="K318" s="90"/>
      <c r="L318" s="90"/>
      <c r="M318" s="102"/>
      <c r="N318" s="93"/>
      <c r="O318" s="165"/>
      <c r="P318" s="169">
        <v>0</v>
      </c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  <c r="AR318" s="79"/>
      <c r="AS318" s="79"/>
      <c r="AT318" s="79"/>
    </row>
    <row r="319" spans="1:46" ht="12.75" customHeight="1">
      <c r="A319" s="74">
        <v>202</v>
      </c>
      <c r="B319" s="99" t="s">
        <v>1606</v>
      </c>
      <c r="C319" s="76" t="s">
        <v>334</v>
      </c>
      <c r="D319" s="76" t="s">
        <v>185</v>
      </c>
      <c r="E319" s="226">
        <v>-147</v>
      </c>
      <c r="F319" s="237" t="s">
        <v>1808</v>
      </c>
      <c r="G319" s="76" t="s">
        <v>1360</v>
      </c>
      <c r="J319" s="76" t="s">
        <v>1361</v>
      </c>
      <c r="K319" s="76" t="s">
        <v>2151</v>
      </c>
      <c r="L319" s="76" t="s">
        <v>2571</v>
      </c>
      <c r="M319" s="100" t="s">
        <v>2585</v>
      </c>
      <c r="N319" s="98" t="s">
        <v>2599</v>
      </c>
      <c r="O319" s="164" t="s">
        <v>971</v>
      </c>
      <c r="P319" s="168">
        <v>1</v>
      </c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  <c r="AR319" s="79"/>
      <c r="AS319" s="79"/>
      <c r="AT319" s="79"/>
    </row>
    <row r="320" spans="1:46" ht="12.75" customHeight="1">
      <c r="A320" s="74">
        <v>203</v>
      </c>
      <c r="B320" s="99" t="s">
        <v>1607</v>
      </c>
      <c r="C320" s="76" t="s">
        <v>334</v>
      </c>
      <c r="E320" s="226">
        <v>162</v>
      </c>
      <c r="F320" s="237" t="s">
        <v>1809</v>
      </c>
      <c r="I320" s="167"/>
      <c r="J320" s="76" t="s">
        <v>1362</v>
      </c>
      <c r="K320" s="76" t="s">
        <v>2152</v>
      </c>
      <c r="L320" s="76" t="s">
        <v>2572</v>
      </c>
      <c r="M320" s="100" t="s">
        <v>2586</v>
      </c>
      <c r="N320" s="98" t="s">
        <v>2600</v>
      </c>
      <c r="O320" s="164" t="s">
        <v>971</v>
      </c>
      <c r="P320" s="168">
        <v>1</v>
      </c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79"/>
      <c r="AM320" s="79"/>
      <c r="AN320" s="79"/>
      <c r="AO320" s="79"/>
      <c r="AP320" s="79"/>
      <c r="AQ320" s="79"/>
      <c r="AR320" s="79"/>
      <c r="AS320" s="79"/>
      <c r="AT320" s="79"/>
    </row>
    <row r="321" spans="1:46" ht="12.75" customHeight="1">
      <c r="A321" s="74">
        <v>204</v>
      </c>
      <c r="B321" s="99" t="s">
        <v>1608</v>
      </c>
      <c r="C321" s="76" t="s">
        <v>334</v>
      </c>
      <c r="E321" s="226">
        <v>253</v>
      </c>
      <c r="F321" s="237" t="s">
        <v>1810</v>
      </c>
      <c r="J321" s="76" t="s">
        <v>1363</v>
      </c>
      <c r="M321" s="100"/>
      <c r="N321" s="98"/>
      <c r="O321" s="164" t="s">
        <v>971</v>
      </c>
      <c r="P321" s="168">
        <v>1</v>
      </c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  <c r="AR321" s="79"/>
      <c r="AS321" s="79"/>
      <c r="AT321" s="79"/>
    </row>
    <row r="322" spans="1:46" ht="12.75" customHeight="1">
      <c r="A322" s="74">
        <v>205</v>
      </c>
      <c r="B322" s="99" t="s">
        <v>1609</v>
      </c>
      <c r="C322" s="76" t="s">
        <v>334</v>
      </c>
      <c r="E322" s="226">
        <v>373</v>
      </c>
      <c r="F322" s="237" t="s">
        <v>1811</v>
      </c>
      <c r="J322" s="76" t="s">
        <v>1364</v>
      </c>
      <c r="M322" s="100"/>
      <c r="N322" s="98"/>
      <c r="O322" s="164" t="s">
        <v>971</v>
      </c>
      <c r="P322" s="168">
        <v>1</v>
      </c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Q322" s="79"/>
      <c r="AR322" s="79"/>
      <c r="AS322" s="79"/>
      <c r="AT322" s="79"/>
    </row>
    <row r="323" spans="1:46" ht="12.75" customHeight="1">
      <c r="A323" s="74">
        <v>206</v>
      </c>
      <c r="B323" s="99" t="s">
        <v>1610</v>
      </c>
      <c r="C323" s="76" t="s">
        <v>334</v>
      </c>
      <c r="E323" s="226">
        <v>503</v>
      </c>
      <c r="F323" s="237" t="s">
        <v>1812</v>
      </c>
      <c r="J323" s="76" t="s">
        <v>1365</v>
      </c>
      <c r="M323" s="100"/>
      <c r="N323" s="98"/>
      <c r="O323" s="164" t="s">
        <v>971</v>
      </c>
      <c r="P323" s="168">
        <v>1</v>
      </c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  <c r="AS323" s="79"/>
      <c r="AT323" s="79"/>
    </row>
    <row r="324" spans="1:46" ht="12.75" customHeight="1">
      <c r="A324" s="74">
        <v>207</v>
      </c>
      <c r="B324" s="99" t="s">
        <v>1611</v>
      </c>
      <c r="C324" s="76" t="s">
        <v>334</v>
      </c>
      <c r="E324" s="226">
        <v>753</v>
      </c>
      <c r="F324" s="237" t="s">
        <v>1813</v>
      </c>
      <c r="J324" s="76" t="s">
        <v>1366</v>
      </c>
      <c r="M324" s="100"/>
      <c r="N324" s="114"/>
      <c r="O324" s="164" t="s">
        <v>971</v>
      </c>
      <c r="P324" s="168">
        <v>1</v>
      </c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  <c r="AR324" s="79"/>
      <c r="AS324" s="79"/>
      <c r="AT324" s="79"/>
    </row>
    <row r="325" spans="2:46" ht="12.75" customHeight="1">
      <c r="B325" s="99"/>
      <c r="J325" s="76" t="s">
        <v>547</v>
      </c>
      <c r="M325" s="100"/>
      <c r="N325" s="98"/>
      <c r="O325" s="164"/>
      <c r="P325" s="168">
        <v>0</v>
      </c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  <c r="AR325" s="79"/>
      <c r="AS325" s="79"/>
      <c r="AT325" s="79"/>
    </row>
    <row r="326" spans="1:46" ht="12.75" customHeight="1">
      <c r="A326" s="91"/>
      <c r="B326" s="101"/>
      <c r="C326" s="90"/>
      <c r="D326" s="90"/>
      <c r="E326" s="269"/>
      <c r="F326" s="240"/>
      <c r="G326" s="90"/>
      <c r="H326" s="90"/>
      <c r="I326" s="91"/>
      <c r="J326" s="90" t="s">
        <v>548</v>
      </c>
      <c r="K326" s="90"/>
      <c r="L326" s="90"/>
      <c r="M326" s="102"/>
      <c r="N326" s="93"/>
      <c r="O326" s="165"/>
      <c r="P326" s="169">
        <v>0</v>
      </c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  <c r="AI326" s="79"/>
      <c r="AJ326" s="79"/>
      <c r="AK326" s="79"/>
      <c r="AL326" s="79"/>
      <c r="AM326" s="79"/>
      <c r="AN326" s="79"/>
      <c r="AO326" s="79"/>
      <c r="AP326" s="79"/>
      <c r="AQ326" s="79"/>
      <c r="AR326" s="79"/>
      <c r="AS326" s="79"/>
      <c r="AT326" s="79"/>
    </row>
    <row r="327" spans="1:46" ht="12.75" customHeight="1">
      <c r="A327" s="74">
        <v>208</v>
      </c>
      <c r="B327" s="99" t="s">
        <v>1612</v>
      </c>
      <c r="C327" s="76" t="s">
        <v>334</v>
      </c>
      <c r="D327" s="76" t="s">
        <v>188</v>
      </c>
      <c r="E327" s="226">
        <v>-147</v>
      </c>
      <c r="F327" s="237" t="s">
        <v>1814</v>
      </c>
      <c r="G327" s="76" t="s">
        <v>1367</v>
      </c>
      <c r="J327" s="76" t="s">
        <v>1368</v>
      </c>
      <c r="K327" s="76" t="s">
        <v>2151</v>
      </c>
      <c r="L327" s="76" t="s">
        <v>2573</v>
      </c>
      <c r="M327" s="100" t="s">
        <v>2587</v>
      </c>
      <c r="N327" s="98" t="s">
        <v>2601</v>
      </c>
      <c r="O327" s="164" t="s">
        <v>971</v>
      </c>
      <c r="P327" s="168">
        <v>1</v>
      </c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  <c r="AR327" s="79"/>
      <c r="AS327" s="79"/>
      <c r="AT327" s="79"/>
    </row>
    <row r="328" spans="1:46" ht="12.75" customHeight="1">
      <c r="A328" s="74">
        <v>209</v>
      </c>
      <c r="B328" s="99" t="s">
        <v>1613</v>
      </c>
      <c r="C328" s="76" t="s">
        <v>334</v>
      </c>
      <c r="E328" s="226">
        <v>162</v>
      </c>
      <c r="F328" s="237" t="s">
        <v>1815</v>
      </c>
      <c r="I328" s="167"/>
      <c r="J328" s="76" t="s">
        <v>1369</v>
      </c>
      <c r="K328" s="76" t="s">
        <v>2152</v>
      </c>
      <c r="L328" s="76" t="s">
        <v>2574</v>
      </c>
      <c r="M328" s="100" t="s">
        <v>2588</v>
      </c>
      <c r="N328" s="98" t="s">
        <v>2602</v>
      </c>
      <c r="O328" s="164" t="s">
        <v>971</v>
      </c>
      <c r="P328" s="168">
        <v>1</v>
      </c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Q328" s="79"/>
      <c r="AR328" s="79"/>
      <c r="AS328" s="79"/>
      <c r="AT328" s="79"/>
    </row>
    <row r="329" spans="1:46" ht="12.75" customHeight="1">
      <c r="A329" s="74">
        <v>210</v>
      </c>
      <c r="B329" s="99" t="s">
        <v>1614</v>
      </c>
      <c r="C329" s="76" t="s">
        <v>334</v>
      </c>
      <c r="E329" s="226">
        <v>253</v>
      </c>
      <c r="F329" s="237" t="s">
        <v>1816</v>
      </c>
      <c r="J329" s="76" t="s">
        <v>1370</v>
      </c>
      <c r="M329" s="100"/>
      <c r="N329" s="98"/>
      <c r="O329" s="164" t="s">
        <v>971</v>
      </c>
      <c r="P329" s="168">
        <v>1</v>
      </c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  <c r="AR329" s="79"/>
      <c r="AS329" s="79"/>
      <c r="AT329" s="79"/>
    </row>
    <row r="330" spans="1:46" ht="12.75" customHeight="1">
      <c r="A330" s="74">
        <v>211</v>
      </c>
      <c r="B330" s="99" t="s">
        <v>1615</v>
      </c>
      <c r="C330" s="76" t="s">
        <v>334</v>
      </c>
      <c r="E330" s="226">
        <v>373</v>
      </c>
      <c r="F330" s="237" t="s">
        <v>1817</v>
      </c>
      <c r="J330" s="76" t="s">
        <v>1371</v>
      </c>
      <c r="M330" s="100"/>
      <c r="N330" s="98"/>
      <c r="O330" s="164" t="s">
        <v>971</v>
      </c>
      <c r="P330" s="168">
        <v>1</v>
      </c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Q330" s="79"/>
      <c r="AR330" s="79"/>
      <c r="AS330" s="79"/>
      <c r="AT330" s="79"/>
    </row>
    <row r="331" spans="1:46" ht="12.75" customHeight="1">
      <c r="A331" s="74">
        <v>212</v>
      </c>
      <c r="B331" s="99" t="s">
        <v>1616</v>
      </c>
      <c r="C331" s="76" t="s">
        <v>334</v>
      </c>
      <c r="E331" s="226">
        <v>503</v>
      </c>
      <c r="F331" s="237" t="s">
        <v>1818</v>
      </c>
      <c r="J331" s="76" t="s">
        <v>1372</v>
      </c>
      <c r="M331" s="100"/>
      <c r="N331" s="98"/>
      <c r="O331" s="164" t="s">
        <v>971</v>
      </c>
      <c r="P331" s="168">
        <v>1</v>
      </c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Q331" s="79"/>
      <c r="AR331" s="79"/>
      <c r="AS331" s="79"/>
      <c r="AT331" s="79"/>
    </row>
    <row r="332" spans="1:46" ht="12.75" customHeight="1">
      <c r="A332" s="74">
        <v>213</v>
      </c>
      <c r="B332" s="99" t="s">
        <v>1617</v>
      </c>
      <c r="C332" s="76" t="s">
        <v>334</v>
      </c>
      <c r="E332" s="226">
        <v>753</v>
      </c>
      <c r="F332" s="237" t="s">
        <v>1819</v>
      </c>
      <c r="J332" s="76" t="s">
        <v>1373</v>
      </c>
      <c r="M332" s="100"/>
      <c r="N332" s="114"/>
      <c r="O332" s="164" t="s">
        <v>971</v>
      </c>
      <c r="P332" s="168">
        <v>1</v>
      </c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79"/>
      <c r="AN332" s="79"/>
      <c r="AO332" s="79"/>
      <c r="AP332" s="79"/>
      <c r="AQ332" s="79"/>
      <c r="AR332" s="79"/>
      <c r="AS332" s="79"/>
      <c r="AT332" s="79"/>
    </row>
    <row r="333" spans="2:46" ht="12.75" customHeight="1">
      <c r="B333" s="99"/>
      <c r="J333" s="76" t="s">
        <v>549</v>
      </c>
      <c r="M333" s="100"/>
      <c r="N333" s="98"/>
      <c r="O333" s="164"/>
      <c r="P333" s="168">
        <v>0</v>
      </c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Q333" s="79"/>
      <c r="AR333" s="79"/>
      <c r="AS333" s="79"/>
      <c r="AT333" s="79"/>
    </row>
    <row r="334" spans="1:46" ht="12.75" customHeight="1">
      <c r="A334" s="91"/>
      <c r="B334" s="101"/>
      <c r="C334" s="90"/>
      <c r="D334" s="90"/>
      <c r="E334" s="269"/>
      <c r="F334" s="240"/>
      <c r="G334" s="90"/>
      <c r="H334" s="90"/>
      <c r="I334" s="91"/>
      <c r="J334" s="90" t="s">
        <v>550</v>
      </c>
      <c r="K334" s="90"/>
      <c r="L334" s="90"/>
      <c r="M334" s="102"/>
      <c r="N334" s="93"/>
      <c r="O334" s="165"/>
      <c r="P334" s="169">
        <v>0</v>
      </c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  <c r="AQ334" s="79"/>
      <c r="AR334" s="79"/>
      <c r="AS334" s="79"/>
      <c r="AT334" s="79"/>
    </row>
    <row r="335" spans="1:46" ht="12.75" customHeight="1">
      <c r="A335" s="74">
        <v>214</v>
      </c>
      <c r="B335" s="99" t="s">
        <v>1625</v>
      </c>
      <c r="C335" s="76" t="s">
        <v>334</v>
      </c>
      <c r="D335" s="76" t="s">
        <v>232</v>
      </c>
      <c r="E335" s="226">
        <v>-147</v>
      </c>
      <c r="F335" s="237" t="s">
        <v>1820</v>
      </c>
      <c r="G335" s="76" t="s">
        <v>1374</v>
      </c>
      <c r="J335" s="76" t="s">
        <v>1375</v>
      </c>
      <c r="K335" s="76" t="s">
        <v>2151</v>
      </c>
      <c r="L335" s="76" t="s">
        <v>2575</v>
      </c>
      <c r="M335" s="100" t="s">
        <v>2589</v>
      </c>
      <c r="N335" s="98" t="s">
        <v>2603</v>
      </c>
      <c r="O335" s="164" t="s">
        <v>971</v>
      </c>
      <c r="P335" s="168">
        <v>1</v>
      </c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/>
      <c r="AL335" s="79"/>
      <c r="AM335" s="79"/>
      <c r="AN335" s="79"/>
      <c r="AO335" s="79"/>
      <c r="AP335" s="79"/>
      <c r="AQ335" s="79"/>
      <c r="AR335" s="79"/>
      <c r="AS335" s="79"/>
      <c r="AT335" s="79"/>
    </row>
    <row r="336" spans="1:46" ht="12.75" customHeight="1">
      <c r="A336" s="74">
        <v>215</v>
      </c>
      <c r="B336" s="99" t="s">
        <v>1626</v>
      </c>
      <c r="C336" s="76" t="s">
        <v>334</v>
      </c>
      <c r="E336" s="226">
        <v>162</v>
      </c>
      <c r="F336" s="237" t="s">
        <v>1821</v>
      </c>
      <c r="I336" s="167"/>
      <c r="J336" s="76" t="s">
        <v>1376</v>
      </c>
      <c r="K336" s="76" t="s">
        <v>2152</v>
      </c>
      <c r="L336" s="76" t="s">
        <v>2576</v>
      </c>
      <c r="M336" s="100" t="s">
        <v>2590</v>
      </c>
      <c r="N336" s="98" t="s">
        <v>2604</v>
      </c>
      <c r="O336" s="164" t="s">
        <v>971</v>
      </c>
      <c r="P336" s="168">
        <v>1</v>
      </c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79"/>
      <c r="AL336" s="79"/>
      <c r="AM336" s="79"/>
      <c r="AN336" s="79"/>
      <c r="AO336" s="79"/>
      <c r="AP336" s="79"/>
      <c r="AQ336" s="79"/>
      <c r="AR336" s="79"/>
      <c r="AS336" s="79"/>
      <c r="AT336" s="79"/>
    </row>
    <row r="337" spans="1:46" ht="12.75" customHeight="1">
      <c r="A337" s="74">
        <v>216</v>
      </c>
      <c r="B337" s="99" t="s">
        <v>1627</v>
      </c>
      <c r="C337" s="76" t="s">
        <v>334</v>
      </c>
      <c r="E337" s="226">
        <v>253</v>
      </c>
      <c r="F337" s="237" t="s">
        <v>1822</v>
      </c>
      <c r="J337" s="76" t="s">
        <v>1377</v>
      </c>
      <c r="M337" s="100"/>
      <c r="N337" s="98"/>
      <c r="O337" s="164" t="s">
        <v>971</v>
      </c>
      <c r="P337" s="168">
        <v>1</v>
      </c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  <c r="AI337" s="79"/>
      <c r="AJ337" s="79"/>
      <c r="AK337" s="79"/>
      <c r="AL337" s="79"/>
      <c r="AM337" s="79"/>
      <c r="AN337" s="79"/>
      <c r="AO337" s="79"/>
      <c r="AP337" s="79"/>
      <c r="AQ337" s="79"/>
      <c r="AR337" s="79"/>
      <c r="AS337" s="79"/>
      <c r="AT337" s="79"/>
    </row>
    <row r="338" spans="1:46" ht="12.75" customHeight="1">
      <c r="A338" s="74">
        <v>217</v>
      </c>
      <c r="B338" s="99" t="s">
        <v>1628</v>
      </c>
      <c r="C338" s="76" t="s">
        <v>334</v>
      </c>
      <c r="E338" s="226">
        <v>373</v>
      </c>
      <c r="F338" s="237" t="s">
        <v>1823</v>
      </c>
      <c r="J338" s="76" t="s">
        <v>1378</v>
      </c>
      <c r="M338" s="100"/>
      <c r="N338" s="98"/>
      <c r="O338" s="164" t="s">
        <v>971</v>
      </c>
      <c r="P338" s="168">
        <v>1</v>
      </c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  <c r="AI338" s="79"/>
      <c r="AJ338" s="79"/>
      <c r="AK338" s="79"/>
      <c r="AL338" s="79"/>
      <c r="AM338" s="79"/>
      <c r="AN338" s="79"/>
      <c r="AO338" s="79"/>
      <c r="AP338" s="79"/>
      <c r="AQ338" s="79"/>
      <c r="AR338" s="79"/>
      <c r="AS338" s="79"/>
      <c r="AT338" s="79"/>
    </row>
    <row r="339" spans="1:46" ht="12.75" customHeight="1">
      <c r="A339" s="74">
        <v>218</v>
      </c>
      <c r="B339" s="99" t="s">
        <v>1629</v>
      </c>
      <c r="C339" s="76" t="s">
        <v>334</v>
      </c>
      <c r="E339" s="226">
        <v>503</v>
      </c>
      <c r="F339" s="237" t="s">
        <v>1824</v>
      </c>
      <c r="J339" s="76" t="s">
        <v>1379</v>
      </c>
      <c r="M339" s="100"/>
      <c r="N339" s="98"/>
      <c r="O339" s="164" t="s">
        <v>971</v>
      </c>
      <c r="P339" s="168">
        <v>1</v>
      </c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79"/>
      <c r="AM339" s="79"/>
      <c r="AN339" s="79"/>
      <c r="AO339" s="79"/>
      <c r="AP339" s="79"/>
      <c r="AQ339" s="79"/>
      <c r="AR339" s="79"/>
      <c r="AS339" s="79"/>
      <c r="AT339" s="79"/>
    </row>
    <row r="340" spans="1:46" ht="12.75" customHeight="1">
      <c r="A340" s="74">
        <v>219</v>
      </c>
      <c r="B340" s="99" t="s">
        <v>1630</v>
      </c>
      <c r="C340" s="76" t="s">
        <v>334</v>
      </c>
      <c r="E340" s="226">
        <v>753</v>
      </c>
      <c r="F340" s="237" t="s">
        <v>1825</v>
      </c>
      <c r="J340" s="76" t="s">
        <v>1380</v>
      </c>
      <c r="M340" s="100"/>
      <c r="N340" s="114"/>
      <c r="O340" s="164" t="s">
        <v>971</v>
      </c>
      <c r="P340" s="168">
        <v>1</v>
      </c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9"/>
      <c r="AL340" s="79"/>
      <c r="AM340" s="79"/>
      <c r="AN340" s="79"/>
      <c r="AO340" s="79"/>
      <c r="AP340" s="79"/>
      <c r="AQ340" s="79"/>
      <c r="AR340" s="79"/>
      <c r="AS340" s="79"/>
      <c r="AT340" s="79"/>
    </row>
    <row r="341" spans="2:46" ht="12.75" customHeight="1">
      <c r="B341" s="99"/>
      <c r="J341" s="76" t="s">
        <v>551</v>
      </c>
      <c r="M341" s="100"/>
      <c r="N341" s="98"/>
      <c r="O341" s="164"/>
      <c r="P341" s="168">
        <v>0</v>
      </c>
      <c r="W341" s="79"/>
      <c r="X341" s="79"/>
      <c r="Y341" s="79"/>
      <c r="Z341" s="79"/>
      <c r="AA341" s="79"/>
      <c r="AB341" s="79"/>
      <c r="AC341" s="79"/>
      <c r="AD341" s="79"/>
      <c r="AE341" s="79"/>
      <c r="AF341" s="79"/>
      <c r="AG341" s="79"/>
      <c r="AH341" s="79"/>
      <c r="AI341" s="79"/>
      <c r="AJ341" s="79"/>
      <c r="AK341" s="79"/>
      <c r="AL341" s="79"/>
      <c r="AM341" s="79"/>
      <c r="AN341" s="79"/>
      <c r="AO341" s="79"/>
      <c r="AP341" s="79"/>
      <c r="AQ341" s="79"/>
      <c r="AR341" s="79"/>
      <c r="AS341" s="79"/>
      <c r="AT341" s="79"/>
    </row>
    <row r="342" spans="1:46" ht="12.75" customHeight="1">
      <c r="A342" s="91"/>
      <c r="B342" s="101"/>
      <c r="C342" s="90"/>
      <c r="D342" s="90"/>
      <c r="E342" s="269"/>
      <c r="F342" s="240"/>
      <c r="G342" s="90"/>
      <c r="H342" s="90"/>
      <c r="I342" s="91"/>
      <c r="J342" s="90" t="s">
        <v>552</v>
      </c>
      <c r="K342" s="90"/>
      <c r="L342" s="90"/>
      <c r="M342" s="102"/>
      <c r="N342" s="93"/>
      <c r="O342" s="165"/>
      <c r="P342" s="169">
        <v>0</v>
      </c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  <c r="AI342" s="79"/>
      <c r="AJ342" s="79"/>
      <c r="AK342" s="79"/>
      <c r="AL342" s="79"/>
      <c r="AM342" s="79"/>
      <c r="AN342" s="79"/>
      <c r="AO342" s="79"/>
      <c r="AP342" s="79"/>
      <c r="AQ342" s="79"/>
      <c r="AR342" s="79"/>
      <c r="AS342" s="79"/>
      <c r="AT342" s="79"/>
    </row>
    <row r="343" spans="1:46" ht="12.75" customHeight="1">
      <c r="A343" s="74">
        <v>220</v>
      </c>
      <c r="B343" s="99" t="s">
        <v>1631</v>
      </c>
      <c r="C343" s="76" t="s">
        <v>334</v>
      </c>
      <c r="D343" s="76" t="s">
        <v>235</v>
      </c>
      <c r="E343" s="226">
        <v>-147</v>
      </c>
      <c r="F343" s="237" t="s">
        <v>1826</v>
      </c>
      <c r="G343" s="76" t="s">
        <v>1381</v>
      </c>
      <c r="J343" s="76" t="s">
        <v>1386</v>
      </c>
      <c r="K343" s="76" t="s">
        <v>2151</v>
      </c>
      <c r="L343" s="76" t="s">
        <v>2577</v>
      </c>
      <c r="M343" s="100" t="s">
        <v>2591</v>
      </c>
      <c r="N343" s="98" t="s">
        <v>2605</v>
      </c>
      <c r="O343" s="164" t="s">
        <v>971</v>
      </c>
      <c r="P343" s="168">
        <v>1</v>
      </c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Q343" s="79"/>
      <c r="AR343" s="79"/>
      <c r="AS343" s="79"/>
      <c r="AT343" s="79"/>
    </row>
    <row r="344" spans="1:46" ht="12.75" customHeight="1">
      <c r="A344" s="74">
        <v>221</v>
      </c>
      <c r="B344" s="99" t="s">
        <v>1632</v>
      </c>
      <c r="C344" s="76" t="s">
        <v>334</v>
      </c>
      <c r="E344" s="226">
        <v>162</v>
      </c>
      <c r="F344" s="237" t="s">
        <v>1827</v>
      </c>
      <c r="I344" s="167"/>
      <c r="J344" s="76" t="s">
        <v>1387</v>
      </c>
      <c r="K344" s="76" t="s">
        <v>2152</v>
      </c>
      <c r="L344" s="76" t="s">
        <v>2578</v>
      </c>
      <c r="M344" s="100" t="s">
        <v>2592</v>
      </c>
      <c r="N344" s="98" t="s">
        <v>2606</v>
      </c>
      <c r="O344" s="164" t="s">
        <v>971</v>
      </c>
      <c r="P344" s="168">
        <v>1</v>
      </c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  <c r="AJ344" s="79"/>
      <c r="AK344" s="79"/>
      <c r="AL344" s="79"/>
      <c r="AM344" s="79"/>
      <c r="AN344" s="79"/>
      <c r="AO344" s="79"/>
      <c r="AP344" s="79"/>
      <c r="AQ344" s="79"/>
      <c r="AR344" s="79"/>
      <c r="AS344" s="79"/>
      <c r="AT344" s="79"/>
    </row>
    <row r="345" spans="1:46" ht="12.75" customHeight="1">
      <c r="A345" s="74">
        <v>222</v>
      </c>
      <c r="B345" s="99" t="s">
        <v>1633</v>
      </c>
      <c r="C345" s="76" t="s">
        <v>334</v>
      </c>
      <c r="E345" s="226">
        <v>253</v>
      </c>
      <c r="F345" s="237" t="s">
        <v>1828</v>
      </c>
      <c r="J345" s="76" t="s">
        <v>1388</v>
      </c>
      <c r="M345" s="100"/>
      <c r="N345" s="98"/>
      <c r="O345" s="164" t="s">
        <v>971</v>
      </c>
      <c r="P345" s="168">
        <v>1</v>
      </c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AQ345" s="79"/>
      <c r="AR345" s="79"/>
      <c r="AS345" s="79"/>
      <c r="AT345" s="79"/>
    </row>
    <row r="346" spans="1:46" ht="12.75" customHeight="1">
      <c r="A346" s="74">
        <v>223</v>
      </c>
      <c r="B346" s="99" t="s">
        <v>1634</v>
      </c>
      <c r="C346" s="76" t="s">
        <v>334</v>
      </c>
      <c r="E346" s="226">
        <v>373</v>
      </c>
      <c r="F346" s="237" t="s">
        <v>1829</v>
      </c>
      <c r="J346" s="76" t="s">
        <v>1389</v>
      </c>
      <c r="M346" s="100"/>
      <c r="N346" s="98"/>
      <c r="O346" s="164" t="s">
        <v>971</v>
      </c>
      <c r="P346" s="168">
        <v>1</v>
      </c>
      <c r="W346" s="79"/>
      <c r="X346" s="79"/>
      <c r="Y346" s="79"/>
      <c r="Z346" s="79"/>
      <c r="AA346" s="79"/>
      <c r="AB346" s="79"/>
      <c r="AC346" s="79"/>
      <c r="AD346" s="79"/>
      <c r="AE346" s="79"/>
      <c r="AF346" s="79"/>
      <c r="AG346" s="79"/>
      <c r="AH346" s="79"/>
      <c r="AI346" s="79"/>
      <c r="AJ346" s="79"/>
      <c r="AK346" s="79"/>
      <c r="AL346" s="79"/>
      <c r="AM346" s="79"/>
      <c r="AN346" s="79"/>
      <c r="AO346" s="79"/>
      <c r="AP346" s="79"/>
      <c r="AQ346" s="79"/>
      <c r="AR346" s="79"/>
      <c r="AS346" s="79"/>
      <c r="AT346" s="79"/>
    </row>
    <row r="347" spans="1:46" ht="12.75" customHeight="1">
      <c r="A347" s="74">
        <v>224</v>
      </c>
      <c r="B347" s="99" t="s">
        <v>1635</v>
      </c>
      <c r="C347" s="76" t="s">
        <v>334</v>
      </c>
      <c r="E347" s="226">
        <v>503</v>
      </c>
      <c r="F347" s="237" t="s">
        <v>1830</v>
      </c>
      <c r="J347" s="76" t="s">
        <v>1390</v>
      </c>
      <c r="M347" s="100"/>
      <c r="N347" s="98"/>
      <c r="O347" s="164" t="s">
        <v>971</v>
      </c>
      <c r="P347" s="168">
        <v>1</v>
      </c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  <c r="AI347" s="79"/>
      <c r="AJ347" s="79"/>
      <c r="AK347" s="79"/>
      <c r="AL347" s="79"/>
      <c r="AM347" s="79"/>
      <c r="AN347" s="79"/>
      <c r="AO347" s="79"/>
      <c r="AP347" s="79"/>
      <c r="AQ347" s="79"/>
      <c r="AR347" s="79"/>
      <c r="AS347" s="79"/>
      <c r="AT347" s="79"/>
    </row>
    <row r="348" spans="1:46" ht="12.75" customHeight="1">
      <c r="A348" s="74">
        <v>225</v>
      </c>
      <c r="B348" s="99" t="s">
        <v>1636</v>
      </c>
      <c r="C348" s="76" t="s">
        <v>334</v>
      </c>
      <c r="E348" s="226">
        <v>753</v>
      </c>
      <c r="F348" s="237" t="s">
        <v>1831</v>
      </c>
      <c r="J348" s="76" t="s">
        <v>1391</v>
      </c>
      <c r="M348" s="100"/>
      <c r="N348" s="114"/>
      <c r="O348" s="164" t="s">
        <v>971</v>
      </c>
      <c r="P348" s="168">
        <v>1</v>
      </c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79"/>
      <c r="AM348" s="79"/>
      <c r="AN348" s="79"/>
      <c r="AO348" s="79"/>
      <c r="AP348" s="79"/>
      <c r="AQ348" s="79"/>
      <c r="AR348" s="79"/>
      <c r="AS348" s="79"/>
      <c r="AT348" s="79"/>
    </row>
    <row r="349" spans="2:46" ht="12.75" customHeight="1">
      <c r="B349" s="99"/>
      <c r="J349" s="76" t="s">
        <v>553</v>
      </c>
      <c r="M349" s="100"/>
      <c r="N349" s="98"/>
      <c r="O349" s="164"/>
      <c r="P349" s="168">
        <v>0</v>
      </c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  <c r="AR349" s="79"/>
      <c r="AS349" s="79"/>
      <c r="AT349" s="79"/>
    </row>
    <row r="350" spans="1:46" ht="12.75" customHeight="1">
      <c r="A350" s="91"/>
      <c r="B350" s="101"/>
      <c r="C350" s="90"/>
      <c r="D350" s="90"/>
      <c r="E350" s="269"/>
      <c r="F350" s="240"/>
      <c r="G350" s="90"/>
      <c r="H350" s="90"/>
      <c r="I350" s="91"/>
      <c r="J350" s="90" t="s">
        <v>554</v>
      </c>
      <c r="K350" s="90"/>
      <c r="L350" s="90"/>
      <c r="M350" s="102"/>
      <c r="N350" s="93"/>
      <c r="O350" s="165"/>
      <c r="P350" s="169">
        <v>0</v>
      </c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  <c r="AI350" s="79"/>
      <c r="AJ350" s="79"/>
      <c r="AK350" s="79"/>
      <c r="AL350" s="79"/>
      <c r="AM350" s="79"/>
      <c r="AN350" s="79"/>
      <c r="AO350" s="79"/>
      <c r="AP350" s="79"/>
      <c r="AQ350" s="79"/>
      <c r="AR350" s="79"/>
      <c r="AS350" s="79"/>
      <c r="AT350" s="79"/>
    </row>
    <row r="351" spans="1:46" ht="12.75" customHeight="1">
      <c r="A351" s="74">
        <v>226</v>
      </c>
      <c r="B351" s="99" t="s">
        <v>1637</v>
      </c>
      <c r="C351" s="76" t="s">
        <v>334</v>
      </c>
      <c r="D351" s="76" t="s">
        <v>238</v>
      </c>
      <c r="E351" s="226">
        <v>-147</v>
      </c>
      <c r="F351" s="237" t="s">
        <v>1832</v>
      </c>
      <c r="G351" s="76" t="s">
        <v>1392</v>
      </c>
      <c r="J351" s="76" t="s">
        <v>1393</v>
      </c>
      <c r="K351" s="76" t="s">
        <v>2151</v>
      </c>
      <c r="L351" s="76" t="s">
        <v>2579</v>
      </c>
      <c r="M351" s="100" t="s">
        <v>2593</v>
      </c>
      <c r="N351" s="98" t="s">
        <v>2607</v>
      </c>
      <c r="O351" s="164" t="s">
        <v>971</v>
      </c>
      <c r="P351" s="168">
        <v>1</v>
      </c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  <c r="AK351" s="79"/>
      <c r="AL351" s="79"/>
      <c r="AM351" s="79"/>
      <c r="AN351" s="79"/>
      <c r="AO351" s="79"/>
      <c r="AP351" s="79"/>
      <c r="AQ351" s="79"/>
      <c r="AR351" s="79"/>
      <c r="AS351" s="79"/>
      <c r="AT351" s="79"/>
    </row>
    <row r="352" spans="1:46" ht="12.75" customHeight="1">
      <c r="A352" s="74">
        <v>227</v>
      </c>
      <c r="B352" s="99" t="s">
        <v>1638</v>
      </c>
      <c r="C352" s="76" t="s">
        <v>334</v>
      </c>
      <c r="E352" s="226">
        <v>162</v>
      </c>
      <c r="F352" s="237" t="s">
        <v>1833</v>
      </c>
      <c r="I352" s="167"/>
      <c r="J352" s="76" t="s">
        <v>1394</v>
      </c>
      <c r="K352" s="76" t="s">
        <v>2152</v>
      </c>
      <c r="L352" s="76" t="s">
        <v>2580</v>
      </c>
      <c r="M352" s="100" t="s">
        <v>2594</v>
      </c>
      <c r="N352" s="98" t="s">
        <v>2608</v>
      </c>
      <c r="O352" s="164" t="s">
        <v>971</v>
      </c>
      <c r="P352" s="168">
        <v>1</v>
      </c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  <c r="AK352" s="79"/>
      <c r="AL352" s="79"/>
      <c r="AM352" s="79"/>
      <c r="AN352" s="79"/>
      <c r="AO352" s="79"/>
      <c r="AP352" s="79"/>
      <c r="AQ352" s="79"/>
      <c r="AR352" s="79"/>
      <c r="AS352" s="79"/>
      <c r="AT352" s="79"/>
    </row>
    <row r="353" spans="1:46" ht="12.75" customHeight="1">
      <c r="A353" s="74">
        <v>228</v>
      </c>
      <c r="B353" s="99" t="s">
        <v>1639</v>
      </c>
      <c r="C353" s="76" t="s">
        <v>334</v>
      </c>
      <c r="E353" s="226">
        <v>253</v>
      </c>
      <c r="F353" s="237" t="s">
        <v>1834</v>
      </c>
      <c r="J353" s="76" t="s">
        <v>1395</v>
      </c>
      <c r="M353" s="100"/>
      <c r="N353" s="98"/>
      <c r="O353" s="164" t="s">
        <v>971</v>
      </c>
      <c r="P353" s="168">
        <v>1</v>
      </c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  <c r="AS353" s="79"/>
      <c r="AT353" s="79"/>
    </row>
    <row r="354" spans="1:46" ht="12.75" customHeight="1">
      <c r="A354" s="74">
        <v>229</v>
      </c>
      <c r="B354" s="99" t="s">
        <v>1640</v>
      </c>
      <c r="C354" s="76" t="s">
        <v>334</v>
      </c>
      <c r="E354" s="226">
        <v>373</v>
      </c>
      <c r="F354" s="237" t="s">
        <v>1835</v>
      </c>
      <c r="J354" s="76" t="s">
        <v>1396</v>
      </c>
      <c r="M354" s="100"/>
      <c r="N354" s="98"/>
      <c r="O354" s="164" t="s">
        <v>971</v>
      </c>
      <c r="P354" s="168">
        <v>1</v>
      </c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</row>
    <row r="355" spans="1:46" ht="12.75" customHeight="1">
      <c r="A355" s="74">
        <v>230</v>
      </c>
      <c r="B355" s="99" t="s">
        <v>1641</v>
      </c>
      <c r="C355" s="76" t="s">
        <v>334</v>
      </c>
      <c r="E355" s="226">
        <v>503</v>
      </c>
      <c r="F355" s="237" t="s">
        <v>1836</v>
      </c>
      <c r="J355" s="76" t="s">
        <v>1397</v>
      </c>
      <c r="M355" s="100"/>
      <c r="N355" s="98"/>
      <c r="O355" s="164" t="s">
        <v>971</v>
      </c>
      <c r="P355" s="168">
        <v>1</v>
      </c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  <c r="AI355" s="79"/>
      <c r="AJ355" s="79"/>
      <c r="AK355" s="79"/>
      <c r="AL355" s="79"/>
      <c r="AM355" s="79"/>
      <c r="AN355" s="79"/>
      <c r="AO355" s="79"/>
      <c r="AP355" s="79"/>
      <c r="AQ355" s="79"/>
      <c r="AR355" s="79"/>
      <c r="AS355" s="79"/>
      <c r="AT355" s="79"/>
    </row>
    <row r="356" spans="1:46" ht="12.75" customHeight="1">
      <c r="A356" s="74">
        <v>231</v>
      </c>
      <c r="B356" s="99" t="s">
        <v>1642</v>
      </c>
      <c r="C356" s="76" t="s">
        <v>334</v>
      </c>
      <c r="E356" s="226">
        <v>753</v>
      </c>
      <c r="F356" s="237" t="s">
        <v>1837</v>
      </c>
      <c r="J356" s="76" t="s">
        <v>1398</v>
      </c>
      <c r="M356" s="100"/>
      <c r="N356" s="114"/>
      <c r="O356" s="164" t="s">
        <v>971</v>
      </c>
      <c r="P356" s="168">
        <v>1</v>
      </c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  <c r="AR356" s="79"/>
      <c r="AS356" s="79"/>
      <c r="AT356" s="79"/>
    </row>
    <row r="357" spans="2:46" ht="12.75" customHeight="1">
      <c r="B357" s="99"/>
      <c r="J357" s="76" t="s">
        <v>555</v>
      </c>
      <c r="M357" s="100"/>
      <c r="N357" s="98"/>
      <c r="O357" s="164"/>
      <c r="P357" s="168">
        <v>0</v>
      </c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</row>
    <row r="358" spans="1:46" ht="12.75" customHeight="1">
      <c r="A358" s="91"/>
      <c r="B358" s="101"/>
      <c r="C358" s="90"/>
      <c r="D358" s="90"/>
      <c r="E358" s="269"/>
      <c r="F358" s="240"/>
      <c r="G358" s="90"/>
      <c r="H358" s="90"/>
      <c r="I358" s="91"/>
      <c r="J358" s="90" t="s">
        <v>556</v>
      </c>
      <c r="K358" s="90"/>
      <c r="L358" s="90"/>
      <c r="M358" s="102"/>
      <c r="N358" s="93"/>
      <c r="O358" s="165"/>
      <c r="P358" s="169">
        <v>0</v>
      </c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</row>
    <row r="359" spans="1:46" ht="12.75" customHeight="1">
      <c r="A359" s="74">
        <v>232</v>
      </c>
      <c r="B359" s="99" t="s">
        <v>1643</v>
      </c>
      <c r="C359" s="76" t="s">
        <v>334</v>
      </c>
      <c r="D359" s="76" t="s">
        <v>239</v>
      </c>
      <c r="E359" s="226">
        <v>-147</v>
      </c>
      <c r="F359" s="237" t="s">
        <v>1838</v>
      </c>
      <c r="G359" s="76" t="s">
        <v>1399</v>
      </c>
      <c r="J359" s="76" t="s">
        <v>1400</v>
      </c>
      <c r="K359" s="76" t="s">
        <v>2151</v>
      </c>
      <c r="L359" s="76" t="s">
        <v>2581</v>
      </c>
      <c r="M359" s="100" t="s">
        <v>2595</v>
      </c>
      <c r="N359" s="98" t="s">
        <v>2609</v>
      </c>
      <c r="O359" s="164" t="s">
        <v>971</v>
      </c>
      <c r="P359" s="168">
        <v>1</v>
      </c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  <c r="AI359" s="79"/>
      <c r="AJ359" s="79"/>
      <c r="AK359" s="79"/>
      <c r="AL359" s="79"/>
      <c r="AM359" s="79"/>
      <c r="AN359" s="79"/>
      <c r="AO359" s="79"/>
      <c r="AP359" s="79"/>
      <c r="AQ359" s="79"/>
      <c r="AR359" s="79"/>
      <c r="AS359" s="79"/>
      <c r="AT359" s="79"/>
    </row>
    <row r="360" spans="1:16" s="84" customFormat="1" ht="12.75" customHeight="1">
      <c r="A360" s="74">
        <v>233</v>
      </c>
      <c r="B360" s="99" t="s">
        <v>1644</v>
      </c>
      <c r="C360" s="76" t="s">
        <v>334</v>
      </c>
      <c r="D360" s="76"/>
      <c r="E360" s="226">
        <v>162</v>
      </c>
      <c r="F360" s="237" t="s">
        <v>1839</v>
      </c>
      <c r="G360" s="76"/>
      <c r="H360" s="76"/>
      <c r="I360" s="167"/>
      <c r="J360" s="76" t="s">
        <v>1401</v>
      </c>
      <c r="K360" s="76" t="s">
        <v>2152</v>
      </c>
      <c r="L360" s="76" t="s">
        <v>2582</v>
      </c>
      <c r="M360" s="100" t="s">
        <v>2596</v>
      </c>
      <c r="N360" s="98" t="s">
        <v>2610</v>
      </c>
      <c r="O360" s="164" t="s">
        <v>971</v>
      </c>
      <c r="P360" s="168">
        <v>1</v>
      </c>
    </row>
    <row r="361" spans="1:16" s="84" customFormat="1" ht="12.75" customHeight="1">
      <c r="A361" s="74">
        <v>234</v>
      </c>
      <c r="B361" s="99" t="s">
        <v>1645</v>
      </c>
      <c r="C361" s="76" t="s">
        <v>334</v>
      </c>
      <c r="D361" s="76"/>
      <c r="E361" s="226">
        <v>253</v>
      </c>
      <c r="F361" s="237" t="s">
        <v>1840</v>
      </c>
      <c r="G361" s="76"/>
      <c r="H361" s="76"/>
      <c r="I361" s="74"/>
      <c r="J361" s="76" t="s">
        <v>1402</v>
      </c>
      <c r="K361" s="76"/>
      <c r="L361" s="76"/>
      <c r="M361" s="100"/>
      <c r="N361" s="98"/>
      <c r="O361" s="164" t="s">
        <v>971</v>
      </c>
      <c r="P361" s="168">
        <v>1</v>
      </c>
    </row>
    <row r="362" spans="1:46" ht="12.75" customHeight="1">
      <c r="A362" s="290">
        <v>235</v>
      </c>
      <c r="B362" s="99" t="s">
        <v>1646</v>
      </c>
      <c r="C362" s="76" t="s">
        <v>334</v>
      </c>
      <c r="E362" s="226">
        <v>373</v>
      </c>
      <c r="F362" s="237" t="s">
        <v>1841</v>
      </c>
      <c r="J362" s="76" t="s">
        <v>1403</v>
      </c>
      <c r="M362" s="100"/>
      <c r="N362" s="98"/>
      <c r="O362" s="164" t="s">
        <v>971</v>
      </c>
      <c r="P362" s="168">
        <v>1</v>
      </c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  <c r="AI362" s="79"/>
      <c r="AJ362" s="79"/>
      <c r="AK362" s="79"/>
      <c r="AL362" s="79"/>
      <c r="AM362" s="79"/>
      <c r="AN362" s="79"/>
      <c r="AO362" s="79"/>
      <c r="AP362" s="79"/>
      <c r="AQ362" s="79"/>
      <c r="AR362" s="79"/>
      <c r="AS362" s="79"/>
      <c r="AT362" s="79"/>
    </row>
    <row r="363" spans="1:46" ht="12.75" customHeight="1">
      <c r="A363" s="291">
        <v>236</v>
      </c>
      <c r="B363" s="99" t="s">
        <v>1647</v>
      </c>
      <c r="C363" s="76" t="s">
        <v>334</v>
      </c>
      <c r="E363" s="226">
        <v>503</v>
      </c>
      <c r="F363" s="237" t="s">
        <v>1842</v>
      </c>
      <c r="J363" s="76" t="s">
        <v>1404</v>
      </c>
      <c r="M363" s="100"/>
      <c r="N363" s="98"/>
      <c r="O363" s="164" t="s">
        <v>971</v>
      </c>
      <c r="P363" s="168">
        <v>1</v>
      </c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Q363" s="79"/>
      <c r="AR363" s="79"/>
      <c r="AS363" s="79"/>
      <c r="AT363" s="79"/>
    </row>
    <row r="364" spans="1:46" ht="12.75" customHeight="1">
      <c r="A364" s="290">
        <v>237</v>
      </c>
      <c r="B364" s="121" t="s">
        <v>1648</v>
      </c>
      <c r="C364" s="76" t="s">
        <v>334</v>
      </c>
      <c r="E364" s="226">
        <v>753</v>
      </c>
      <c r="F364" s="237" t="s">
        <v>1843</v>
      </c>
      <c r="J364" s="76" t="s">
        <v>1398</v>
      </c>
      <c r="M364" s="100"/>
      <c r="N364" s="98"/>
      <c r="O364" s="164" t="s">
        <v>971</v>
      </c>
      <c r="P364" s="168">
        <v>1</v>
      </c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Q364" s="79"/>
      <c r="AR364" s="79"/>
      <c r="AS364" s="79"/>
      <c r="AT364" s="79"/>
    </row>
    <row r="365" spans="1:46" ht="12.75" customHeight="1">
      <c r="A365" s="268"/>
      <c r="D365" s="100"/>
      <c r="E365" s="228"/>
      <c r="G365" s="100"/>
      <c r="H365" s="100"/>
      <c r="J365" s="76" t="s">
        <v>557</v>
      </c>
      <c r="M365" s="100"/>
      <c r="N365" s="98"/>
      <c r="O365" s="161"/>
      <c r="P365" s="168">
        <v>0</v>
      </c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79"/>
      <c r="AM365" s="79"/>
      <c r="AN365" s="79"/>
      <c r="AO365" s="79"/>
      <c r="AP365" s="79"/>
      <c r="AQ365" s="79"/>
      <c r="AR365" s="79"/>
      <c r="AS365" s="79"/>
      <c r="AT365" s="79"/>
    </row>
    <row r="366" spans="1:16" s="84" customFormat="1" ht="12.75" customHeight="1">
      <c r="A366" s="292"/>
      <c r="B366" s="90"/>
      <c r="C366" s="90"/>
      <c r="D366" s="90"/>
      <c r="E366" s="269"/>
      <c r="F366" s="240"/>
      <c r="G366" s="90"/>
      <c r="H366" s="90"/>
      <c r="I366" s="171"/>
      <c r="J366" s="90" t="s">
        <v>558</v>
      </c>
      <c r="K366" s="90"/>
      <c r="L366" s="90"/>
      <c r="M366" s="102"/>
      <c r="N366" s="93"/>
      <c r="O366" s="91"/>
      <c r="P366" s="169">
        <v>0</v>
      </c>
    </row>
    <row r="367" spans="1:16" s="84" customFormat="1" ht="12.75" customHeight="1">
      <c r="A367" s="268"/>
      <c r="B367" s="76"/>
      <c r="C367" s="76"/>
      <c r="D367" s="76"/>
      <c r="E367" s="226"/>
      <c r="F367" s="237"/>
      <c r="G367" s="76"/>
      <c r="H367" s="76"/>
      <c r="I367" s="74"/>
      <c r="J367" s="76"/>
      <c r="K367" s="76"/>
      <c r="L367" s="76"/>
      <c r="M367" s="76"/>
      <c r="N367" s="76"/>
      <c r="O367" s="74"/>
      <c r="P367" s="167"/>
    </row>
    <row r="368" spans="1:46" ht="12.75" customHeight="1">
      <c r="A368" s="268"/>
      <c r="N368" s="76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</row>
    <row r="369" spans="1:46" ht="12.75" customHeight="1">
      <c r="A369" s="268"/>
      <c r="N369" s="76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  <c r="AR369" s="79"/>
      <c r="AS369" s="79"/>
      <c r="AT369" s="79"/>
    </row>
    <row r="370" spans="1:46" ht="12.75" customHeight="1">
      <c r="A370" s="268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9"/>
      <c r="AR370" s="79"/>
      <c r="AS370" s="79"/>
      <c r="AT370" s="79"/>
    </row>
    <row r="371" spans="1:46" ht="12.75" customHeight="1">
      <c r="A371" s="268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  <c r="AR371" s="79"/>
      <c r="AS371" s="79"/>
      <c r="AT371" s="79"/>
    </row>
    <row r="372" spans="1:46" ht="12.75" customHeight="1">
      <c r="A372" s="268"/>
      <c r="I372" s="167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  <c r="AJ372" s="79"/>
      <c r="AK372" s="79"/>
      <c r="AL372" s="79"/>
      <c r="AM372" s="79"/>
      <c r="AN372" s="79"/>
      <c r="AO372" s="79"/>
      <c r="AP372" s="79"/>
      <c r="AQ372" s="79"/>
      <c r="AR372" s="79"/>
      <c r="AS372" s="79"/>
      <c r="AT372" s="79"/>
    </row>
    <row r="373" spans="1:46" ht="12.75" customHeight="1">
      <c r="A373" s="268"/>
      <c r="I373" s="103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  <c r="AI373" s="79"/>
      <c r="AJ373" s="79"/>
      <c r="AK373" s="79"/>
      <c r="AL373" s="79"/>
      <c r="AM373" s="79"/>
      <c r="AN373" s="79"/>
      <c r="AO373" s="79"/>
      <c r="AP373" s="79"/>
      <c r="AQ373" s="79"/>
      <c r="AR373" s="79"/>
      <c r="AS373" s="79"/>
      <c r="AT373" s="79"/>
    </row>
    <row r="374" spans="1:46" ht="12.75" customHeight="1">
      <c r="A374" s="268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Q374" s="79"/>
      <c r="AR374" s="79"/>
      <c r="AS374" s="79"/>
      <c r="AT374" s="79"/>
    </row>
    <row r="375" spans="23:46" ht="12.75" customHeight="1"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Q375" s="79"/>
      <c r="AR375" s="79"/>
      <c r="AS375" s="79"/>
      <c r="AT375" s="79"/>
    </row>
    <row r="376" spans="23:46" ht="12.75" customHeight="1"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79"/>
      <c r="AJ376" s="79"/>
      <c r="AK376" s="79"/>
      <c r="AL376" s="79"/>
      <c r="AM376" s="79"/>
      <c r="AN376" s="79"/>
      <c r="AO376" s="79"/>
      <c r="AP376" s="79"/>
      <c r="AQ376" s="79"/>
      <c r="AR376" s="79"/>
      <c r="AS376" s="79"/>
      <c r="AT376" s="79"/>
    </row>
    <row r="377" spans="23:46" ht="12.75" customHeight="1"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79"/>
      <c r="AN377" s="79"/>
      <c r="AO377" s="79"/>
      <c r="AP377" s="79"/>
      <c r="AQ377" s="79"/>
      <c r="AR377" s="79"/>
      <c r="AS377" s="79"/>
      <c r="AT377" s="79"/>
    </row>
    <row r="378" spans="23:46" ht="12.75" customHeight="1"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  <c r="AI378" s="79"/>
      <c r="AJ378" s="79"/>
      <c r="AK378" s="79"/>
      <c r="AL378" s="79"/>
      <c r="AM378" s="79"/>
      <c r="AN378" s="79"/>
      <c r="AO378" s="79"/>
      <c r="AP378" s="79"/>
      <c r="AQ378" s="79"/>
      <c r="AR378" s="79"/>
      <c r="AS378" s="79"/>
      <c r="AT378" s="79"/>
    </row>
    <row r="379" spans="23:46" ht="12.75" customHeight="1"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  <c r="AQ379" s="79"/>
      <c r="AR379" s="79"/>
      <c r="AS379" s="79"/>
      <c r="AT379" s="79"/>
    </row>
    <row r="380" spans="23:46" ht="12.75" customHeight="1"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79"/>
      <c r="AL380" s="79"/>
      <c r="AM380" s="79"/>
      <c r="AN380" s="79"/>
      <c r="AO380" s="79"/>
      <c r="AP380" s="79"/>
      <c r="AQ380" s="79"/>
      <c r="AR380" s="79"/>
      <c r="AS380" s="79"/>
      <c r="AT380" s="79"/>
    </row>
    <row r="381" spans="23:46" ht="12.75" customHeight="1"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  <c r="AI381" s="79"/>
      <c r="AJ381" s="79"/>
      <c r="AK381" s="79"/>
      <c r="AL381" s="79"/>
      <c r="AM381" s="79"/>
      <c r="AN381" s="79"/>
      <c r="AO381" s="79"/>
      <c r="AP381" s="79"/>
      <c r="AQ381" s="79"/>
      <c r="AR381" s="79"/>
      <c r="AS381" s="79"/>
      <c r="AT381" s="79"/>
    </row>
    <row r="382" spans="23:46" ht="12.75" customHeight="1"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  <c r="AS382" s="79"/>
      <c r="AT382" s="79"/>
    </row>
    <row r="383" spans="23:46" ht="12.75" customHeight="1"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  <c r="AR383" s="79"/>
      <c r="AS383" s="79"/>
      <c r="AT383" s="79"/>
    </row>
    <row r="384" spans="23:46" ht="12.75" customHeight="1"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  <c r="AR384" s="79"/>
      <c r="AS384" s="79"/>
      <c r="AT384" s="79"/>
    </row>
    <row r="385" spans="23:46" ht="12.75" customHeight="1"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  <c r="AR385" s="79"/>
      <c r="AS385" s="79"/>
      <c r="AT385" s="79"/>
    </row>
    <row r="386" spans="23:46" ht="12.75" customHeight="1"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Q386" s="79"/>
      <c r="AR386" s="79"/>
      <c r="AS386" s="79"/>
      <c r="AT386" s="79"/>
    </row>
    <row r="387" spans="23:46" ht="12.75" customHeight="1"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  <c r="AS387" s="79"/>
      <c r="AT387" s="79"/>
    </row>
    <row r="388" spans="23:46" ht="12.75" customHeight="1"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  <c r="AJ388" s="79"/>
      <c r="AK388" s="79"/>
      <c r="AL388" s="79"/>
      <c r="AM388" s="79"/>
      <c r="AN388" s="79"/>
      <c r="AO388" s="79"/>
      <c r="AP388" s="79"/>
      <c r="AQ388" s="79"/>
      <c r="AR388" s="79"/>
      <c r="AS388" s="79"/>
      <c r="AT388" s="79"/>
    </row>
    <row r="389" spans="23:46" ht="12.75" customHeight="1"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  <c r="AI389" s="79"/>
      <c r="AJ389" s="79"/>
      <c r="AK389" s="79"/>
      <c r="AL389" s="79"/>
      <c r="AM389" s="79"/>
      <c r="AN389" s="79"/>
      <c r="AO389" s="79"/>
      <c r="AP389" s="79"/>
      <c r="AQ389" s="79"/>
      <c r="AR389" s="79"/>
      <c r="AS389" s="79"/>
      <c r="AT389" s="79"/>
    </row>
    <row r="390" spans="23:46" ht="12.75" customHeight="1"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  <c r="AI390" s="79"/>
      <c r="AJ390" s="79"/>
      <c r="AK390" s="79"/>
      <c r="AL390" s="79"/>
      <c r="AM390" s="79"/>
      <c r="AN390" s="79"/>
      <c r="AO390" s="79"/>
      <c r="AP390" s="79"/>
      <c r="AQ390" s="79"/>
      <c r="AR390" s="79"/>
      <c r="AS390" s="79"/>
      <c r="AT390" s="79"/>
    </row>
    <row r="391" spans="23:46" ht="12.75" customHeight="1"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  <c r="AR391" s="79"/>
      <c r="AS391" s="79"/>
      <c r="AT391" s="79"/>
    </row>
    <row r="392" spans="23:46" ht="12.75" customHeight="1"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  <c r="AQ392" s="79"/>
      <c r="AR392" s="79"/>
      <c r="AS392" s="79"/>
      <c r="AT392" s="79"/>
    </row>
    <row r="393" spans="23:46" ht="12.75" customHeight="1"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  <c r="AQ393" s="79"/>
      <c r="AR393" s="79"/>
      <c r="AS393" s="79"/>
      <c r="AT393" s="79"/>
    </row>
    <row r="394" spans="23:46" ht="12.75" customHeight="1"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  <c r="AI394" s="79"/>
      <c r="AJ394" s="79"/>
      <c r="AK394" s="79"/>
      <c r="AL394" s="79"/>
      <c r="AM394" s="79"/>
      <c r="AN394" s="79"/>
      <c r="AO394" s="79"/>
      <c r="AP394" s="79"/>
      <c r="AQ394" s="79"/>
      <c r="AR394" s="79"/>
      <c r="AS394" s="79"/>
      <c r="AT394" s="79"/>
    </row>
    <row r="395" spans="23:46" ht="12.75" customHeight="1"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  <c r="AI395" s="79"/>
      <c r="AJ395" s="79"/>
      <c r="AK395" s="79"/>
      <c r="AL395" s="79"/>
      <c r="AM395" s="79"/>
      <c r="AN395" s="79"/>
      <c r="AO395" s="79"/>
      <c r="AP395" s="79"/>
      <c r="AQ395" s="79"/>
      <c r="AR395" s="79"/>
      <c r="AS395" s="79"/>
      <c r="AT395" s="79"/>
    </row>
    <row r="396" spans="23:46" ht="12.75" customHeight="1"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  <c r="AI396" s="79"/>
      <c r="AJ396" s="79"/>
      <c r="AK396" s="79"/>
      <c r="AL396" s="79"/>
      <c r="AM396" s="79"/>
      <c r="AN396" s="79"/>
      <c r="AO396" s="79"/>
      <c r="AP396" s="79"/>
      <c r="AQ396" s="79"/>
      <c r="AR396" s="79"/>
      <c r="AS396" s="79"/>
      <c r="AT396" s="79"/>
    </row>
    <row r="397" spans="23:46" ht="12.75" customHeight="1"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  <c r="AI397" s="79"/>
      <c r="AJ397" s="79"/>
      <c r="AK397" s="79"/>
      <c r="AL397" s="79"/>
      <c r="AM397" s="79"/>
      <c r="AN397" s="79"/>
      <c r="AO397" s="79"/>
      <c r="AP397" s="79"/>
      <c r="AQ397" s="79"/>
      <c r="AR397" s="79"/>
      <c r="AS397" s="79"/>
      <c r="AT397" s="79"/>
    </row>
    <row r="398" spans="23:46" ht="12.75" customHeight="1"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  <c r="AI398" s="79"/>
      <c r="AJ398" s="79"/>
      <c r="AK398" s="79"/>
      <c r="AL398" s="79"/>
      <c r="AM398" s="79"/>
      <c r="AN398" s="79"/>
      <c r="AO398" s="79"/>
      <c r="AP398" s="79"/>
      <c r="AQ398" s="79"/>
      <c r="AR398" s="79"/>
      <c r="AS398" s="79"/>
      <c r="AT398" s="79"/>
    </row>
    <row r="399" spans="23:46" ht="12.75" customHeight="1"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Q399" s="79"/>
      <c r="AR399" s="79"/>
      <c r="AS399" s="79"/>
      <c r="AT399" s="79"/>
    </row>
    <row r="400" spans="23:46" ht="12.75" customHeight="1"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79"/>
      <c r="AI400" s="79"/>
      <c r="AJ400" s="79"/>
      <c r="AK400" s="79"/>
      <c r="AL400" s="79"/>
      <c r="AM400" s="79"/>
      <c r="AN400" s="79"/>
      <c r="AO400" s="79"/>
      <c r="AP400" s="79"/>
      <c r="AQ400" s="79"/>
      <c r="AR400" s="79"/>
      <c r="AS400" s="79"/>
      <c r="AT400" s="79"/>
    </row>
    <row r="401" spans="23:46" ht="12.75" customHeight="1"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79"/>
      <c r="AI401" s="79"/>
      <c r="AJ401" s="79"/>
      <c r="AK401" s="79"/>
      <c r="AL401" s="79"/>
      <c r="AM401" s="79"/>
      <c r="AN401" s="79"/>
      <c r="AO401" s="79"/>
      <c r="AP401" s="79"/>
      <c r="AQ401" s="79"/>
      <c r="AR401" s="79"/>
      <c r="AS401" s="79"/>
      <c r="AT401" s="79"/>
    </row>
    <row r="402" spans="23:46" ht="12.75" customHeight="1"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  <c r="AR402" s="79"/>
      <c r="AS402" s="79"/>
      <c r="AT402" s="79"/>
    </row>
    <row r="403" spans="23:46" ht="12.75" customHeight="1"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  <c r="AI403" s="79"/>
      <c r="AJ403" s="79"/>
      <c r="AK403" s="79"/>
      <c r="AL403" s="79"/>
      <c r="AM403" s="79"/>
      <c r="AN403" s="79"/>
      <c r="AO403" s="79"/>
      <c r="AP403" s="79"/>
      <c r="AQ403" s="79"/>
      <c r="AR403" s="79"/>
      <c r="AS403" s="79"/>
      <c r="AT403" s="79"/>
    </row>
    <row r="404" spans="23:46" ht="12.75" customHeight="1"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  <c r="AR404" s="79"/>
      <c r="AS404" s="79"/>
      <c r="AT404" s="79"/>
    </row>
    <row r="405" spans="23:46" ht="12.75" customHeight="1"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Q405" s="79"/>
      <c r="AR405" s="79"/>
      <c r="AS405" s="79"/>
      <c r="AT405" s="79"/>
    </row>
    <row r="406" spans="23:46" ht="12.75" customHeight="1"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Q406" s="79"/>
      <c r="AR406" s="79"/>
      <c r="AS406" s="79"/>
      <c r="AT406" s="79"/>
    </row>
    <row r="407" spans="23:46" ht="12.75" customHeight="1"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  <c r="AI407" s="79"/>
      <c r="AJ407" s="79"/>
      <c r="AK407" s="79"/>
      <c r="AL407" s="79"/>
      <c r="AM407" s="79"/>
      <c r="AN407" s="79"/>
      <c r="AO407" s="79"/>
      <c r="AP407" s="79"/>
      <c r="AQ407" s="79"/>
      <c r="AR407" s="79"/>
      <c r="AS407" s="79"/>
      <c r="AT407" s="79"/>
    </row>
    <row r="408" spans="23:46" ht="12.75" customHeight="1"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Q408" s="79"/>
      <c r="AR408" s="79"/>
      <c r="AS408" s="79"/>
      <c r="AT408" s="79"/>
    </row>
    <row r="409" spans="23:46" ht="12.75" customHeight="1"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79"/>
      <c r="AI409" s="79"/>
      <c r="AJ409" s="79"/>
      <c r="AK409" s="79"/>
      <c r="AL409" s="79"/>
      <c r="AM409" s="79"/>
      <c r="AN409" s="79"/>
      <c r="AO409" s="79"/>
      <c r="AP409" s="79"/>
      <c r="AQ409" s="79"/>
      <c r="AR409" s="79"/>
      <c r="AS409" s="79"/>
      <c r="AT409" s="79"/>
    </row>
    <row r="410" spans="23:46" ht="12.75" customHeight="1"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79"/>
      <c r="AI410" s="79"/>
      <c r="AJ410" s="79"/>
      <c r="AK410" s="79"/>
      <c r="AL410" s="79"/>
      <c r="AM410" s="79"/>
      <c r="AN410" s="79"/>
      <c r="AO410" s="79"/>
      <c r="AP410" s="79"/>
      <c r="AQ410" s="79"/>
      <c r="AR410" s="79"/>
      <c r="AS410" s="79"/>
      <c r="AT410" s="79"/>
    </row>
    <row r="411" spans="23:46" ht="12.75" customHeight="1"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  <c r="AR411" s="79"/>
      <c r="AS411" s="79"/>
      <c r="AT411" s="79"/>
    </row>
    <row r="412" spans="23:46" ht="12.75" customHeight="1"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  <c r="AP412" s="79"/>
      <c r="AQ412" s="79"/>
      <c r="AR412" s="79"/>
      <c r="AS412" s="79"/>
      <c r="AT412" s="79"/>
    </row>
    <row r="413" spans="23:46" ht="12.75" customHeight="1"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  <c r="AR413" s="79"/>
      <c r="AS413" s="79"/>
      <c r="AT413" s="79"/>
    </row>
    <row r="414" spans="23:46" ht="12.75" customHeight="1"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  <c r="AP414" s="79"/>
      <c r="AQ414" s="79"/>
      <c r="AR414" s="79"/>
      <c r="AS414" s="79"/>
      <c r="AT414" s="79"/>
    </row>
    <row r="415" spans="23:46" ht="12.75" customHeight="1"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79"/>
      <c r="AM415" s="79"/>
      <c r="AN415" s="79"/>
      <c r="AO415" s="79"/>
      <c r="AP415" s="79"/>
      <c r="AQ415" s="79"/>
      <c r="AR415" s="79"/>
      <c r="AS415" s="79"/>
      <c r="AT415" s="79"/>
    </row>
    <row r="416" spans="23:46" ht="12.75" customHeight="1"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79"/>
      <c r="AN416" s="79"/>
      <c r="AO416" s="79"/>
      <c r="AP416" s="79"/>
      <c r="AQ416" s="79"/>
      <c r="AR416" s="79"/>
      <c r="AS416" s="79"/>
      <c r="AT416" s="79"/>
    </row>
    <row r="417" spans="23:46" ht="12.75" customHeight="1"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  <c r="AI417" s="79"/>
      <c r="AJ417" s="79"/>
      <c r="AK417" s="79"/>
      <c r="AL417" s="79"/>
      <c r="AM417" s="79"/>
      <c r="AN417" s="79"/>
      <c r="AO417" s="79"/>
      <c r="AP417" s="79"/>
      <c r="AQ417" s="79"/>
      <c r="AR417" s="79"/>
      <c r="AS417" s="79"/>
      <c r="AT417" s="79"/>
    </row>
    <row r="418" spans="23:46" ht="12.75" customHeight="1"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79"/>
      <c r="AI418" s="79"/>
      <c r="AJ418" s="79"/>
      <c r="AK418" s="79"/>
      <c r="AL418" s="79"/>
      <c r="AM418" s="79"/>
      <c r="AN418" s="79"/>
      <c r="AO418" s="79"/>
      <c r="AP418" s="79"/>
      <c r="AQ418" s="79"/>
      <c r="AR418" s="79"/>
      <c r="AS418" s="79"/>
      <c r="AT418" s="79"/>
    </row>
    <row r="419" spans="23:46" ht="12.75" customHeight="1"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79"/>
      <c r="AI419" s="79"/>
      <c r="AJ419" s="79"/>
      <c r="AK419" s="79"/>
      <c r="AL419" s="79"/>
      <c r="AM419" s="79"/>
      <c r="AN419" s="79"/>
      <c r="AO419" s="79"/>
      <c r="AP419" s="79"/>
      <c r="AQ419" s="79"/>
      <c r="AR419" s="79"/>
      <c r="AS419" s="79"/>
      <c r="AT419" s="79"/>
    </row>
    <row r="420" spans="23:46" ht="12.75" customHeight="1"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  <c r="AI420" s="79"/>
      <c r="AJ420" s="79"/>
      <c r="AK420" s="79"/>
      <c r="AL420" s="79"/>
      <c r="AM420" s="79"/>
      <c r="AN420" s="79"/>
      <c r="AO420" s="79"/>
      <c r="AP420" s="79"/>
      <c r="AQ420" s="79"/>
      <c r="AR420" s="79"/>
      <c r="AS420" s="79"/>
      <c r="AT420" s="79"/>
    </row>
    <row r="421" spans="23:46" ht="12.75" customHeight="1"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79"/>
      <c r="AI421" s="79"/>
      <c r="AJ421" s="79"/>
      <c r="AK421" s="79"/>
      <c r="AL421" s="79"/>
      <c r="AM421" s="79"/>
      <c r="AN421" s="79"/>
      <c r="AO421" s="79"/>
      <c r="AP421" s="79"/>
      <c r="AQ421" s="79"/>
      <c r="AR421" s="79"/>
      <c r="AS421" s="79"/>
      <c r="AT421" s="79"/>
    </row>
    <row r="422" spans="23:46" ht="12.75" customHeight="1"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79"/>
      <c r="AN422" s="79"/>
      <c r="AO422" s="79"/>
      <c r="AP422" s="79"/>
      <c r="AQ422" s="79"/>
      <c r="AR422" s="79"/>
      <c r="AS422" s="79"/>
      <c r="AT422" s="79"/>
    </row>
    <row r="423" spans="23:46" ht="12.75" customHeight="1">
      <c r="W423" s="79"/>
      <c r="X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  <c r="AI423" s="79"/>
      <c r="AJ423" s="79"/>
      <c r="AK423" s="79"/>
      <c r="AL423" s="79"/>
      <c r="AM423" s="79"/>
      <c r="AN423" s="79"/>
      <c r="AO423" s="79"/>
      <c r="AP423" s="79"/>
      <c r="AQ423" s="79"/>
      <c r="AR423" s="79"/>
      <c r="AS423" s="79"/>
      <c r="AT423" s="79"/>
    </row>
    <row r="424" spans="23:46" ht="12.75" customHeight="1"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Q424" s="79"/>
      <c r="AR424" s="79"/>
      <c r="AS424" s="79"/>
      <c r="AT424" s="79"/>
    </row>
    <row r="425" spans="23:46" ht="12.75" customHeight="1"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  <c r="AI425" s="79"/>
      <c r="AJ425" s="79"/>
      <c r="AK425" s="79"/>
      <c r="AL425" s="79"/>
      <c r="AM425" s="79"/>
      <c r="AN425" s="79"/>
      <c r="AO425" s="79"/>
      <c r="AP425" s="79"/>
      <c r="AQ425" s="79"/>
      <c r="AR425" s="79"/>
      <c r="AS425" s="79"/>
      <c r="AT425" s="79"/>
    </row>
    <row r="426" spans="23:46" ht="12.75" customHeight="1"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/>
      <c r="AM426" s="79"/>
      <c r="AN426" s="79"/>
      <c r="AO426" s="79"/>
      <c r="AP426" s="79"/>
      <c r="AQ426" s="79"/>
      <c r="AR426" s="79"/>
      <c r="AS426" s="79"/>
      <c r="AT426" s="79"/>
    </row>
    <row r="427" spans="23:46" ht="12.75" customHeight="1"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  <c r="AI427" s="79"/>
      <c r="AJ427" s="79"/>
      <c r="AK427" s="79"/>
      <c r="AL427" s="79"/>
      <c r="AM427" s="79"/>
      <c r="AN427" s="79"/>
      <c r="AO427" s="79"/>
      <c r="AP427" s="79"/>
      <c r="AQ427" s="79"/>
      <c r="AR427" s="79"/>
      <c r="AS427" s="79"/>
      <c r="AT427" s="79"/>
    </row>
    <row r="428" spans="23:46" ht="12.75" customHeight="1"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Q428" s="79"/>
      <c r="AR428" s="79"/>
      <c r="AS428" s="79"/>
      <c r="AT428" s="79"/>
    </row>
    <row r="429" spans="23:46" ht="12.75" customHeight="1">
      <c r="W429" s="79"/>
      <c r="X429" s="79"/>
      <c r="Y429" s="79"/>
      <c r="Z429" s="79"/>
      <c r="AA429" s="79"/>
      <c r="AB429" s="79"/>
      <c r="AC429" s="79"/>
      <c r="AD429" s="79"/>
      <c r="AE429" s="79"/>
      <c r="AF429" s="79"/>
      <c r="AG429" s="79"/>
      <c r="AH429" s="79"/>
      <c r="AI429" s="79"/>
      <c r="AJ429" s="79"/>
      <c r="AK429" s="79"/>
      <c r="AL429" s="79"/>
      <c r="AM429" s="79"/>
      <c r="AN429" s="79"/>
      <c r="AO429" s="79"/>
      <c r="AP429" s="79"/>
      <c r="AQ429" s="79"/>
      <c r="AR429" s="79"/>
      <c r="AS429" s="79"/>
      <c r="AT429" s="79"/>
    </row>
    <row r="430" spans="23:46" ht="12.75" customHeight="1"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  <c r="AI430" s="79"/>
      <c r="AJ430" s="79"/>
      <c r="AK430" s="79"/>
      <c r="AL430" s="79"/>
      <c r="AM430" s="79"/>
      <c r="AN430" s="79"/>
      <c r="AO430" s="79"/>
      <c r="AP430" s="79"/>
      <c r="AQ430" s="79"/>
      <c r="AR430" s="79"/>
      <c r="AS430" s="79"/>
      <c r="AT430" s="79"/>
    </row>
    <row r="431" spans="23:46" ht="12.75" customHeight="1">
      <c r="W431" s="79"/>
      <c r="X431" s="79"/>
      <c r="Y431" s="79"/>
      <c r="Z431" s="79"/>
      <c r="AA431" s="79"/>
      <c r="AB431" s="79"/>
      <c r="AC431" s="79"/>
      <c r="AD431" s="79"/>
      <c r="AE431" s="79"/>
      <c r="AF431" s="79"/>
      <c r="AG431" s="79"/>
      <c r="AH431" s="79"/>
      <c r="AI431" s="79"/>
      <c r="AJ431" s="79"/>
      <c r="AK431" s="79"/>
      <c r="AL431" s="79"/>
      <c r="AM431" s="79"/>
      <c r="AN431" s="79"/>
      <c r="AO431" s="79"/>
      <c r="AP431" s="79"/>
      <c r="AQ431" s="79"/>
      <c r="AR431" s="79"/>
      <c r="AS431" s="79"/>
      <c r="AT431" s="79"/>
    </row>
    <row r="432" spans="23:46" ht="12.75" customHeight="1">
      <c r="W432" s="79"/>
      <c r="X432" s="79"/>
      <c r="Y432" s="79"/>
      <c r="Z432" s="79"/>
      <c r="AA432" s="79"/>
      <c r="AB432" s="79"/>
      <c r="AC432" s="79"/>
      <c r="AD432" s="79"/>
      <c r="AE432" s="79"/>
      <c r="AF432" s="79"/>
      <c r="AG432" s="79"/>
      <c r="AH432" s="79"/>
      <c r="AI432" s="79"/>
      <c r="AJ432" s="79"/>
      <c r="AK432" s="79"/>
      <c r="AL432" s="79"/>
      <c r="AM432" s="79"/>
      <c r="AN432" s="79"/>
      <c r="AO432" s="79"/>
      <c r="AP432" s="79"/>
      <c r="AQ432" s="79"/>
      <c r="AR432" s="79"/>
      <c r="AS432" s="79"/>
      <c r="AT432" s="79"/>
    </row>
    <row r="433" spans="23:46" ht="12.75" customHeight="1">
      <c r="W433" s="79"/>
      <c r="X433" s="79"/>
      <c r="Y433" s="79"/>
      <c r="Z433" s="79"/>
      <c r="AA433" s="79"/>
      <c r="AB433" s="79"/>
      <c r="AC433" s="79"/>
      <c r="AD433" s="79"/>
      <c r="AE433" s="79"/>
      <c r="AF433" s="79"/>
      <c r="AG433" s="79"/>
      <c r="AH433" s="79"/>
      <c r="AI433" s="79"/>
      <c r="AJ433" s="79"/>
      <c r="AK433" s="79"/>
      <c r="AL433" s="79"/>
      <c r="AM433" s="79"/>
      <c r="AN433" s="79"/>
      <c r="AO433" s="79"/>
      <c r="AP433" s="79"/>
      <c r="AQ433" s="79"/>
      <c r="AR433" s="79"/>
      <c r="AS433" s="79"/>
      <c r="AT433" s="79"/>
    </row>
    <row r="434" spans="23:46" ht="12.75" customHeight="1">
      <c r="W434" s="79"/>
      <c r="X434" s="79"/>
      <c r="Y434" s="79"/>
      <c r="Z434" s="79"/>
      <c r="AA434" s="79"/>
      <c r="AB434" s="79"/>
      <c r="AC434" s="79"/>
      <c r="AD434" s="79"/>
      <c r="AE434" s="79"/>
      <c r="AF434" s="79"/>
      <c r="AG434" s="79"/>
      <c r="AH434" s="79"/>
      <c r="AI434" s="79"/>
      <c r="AJ434" s="79"/>
      <c r="AK434" s="79"/>
      <c r="AL434" s="79"/>
      <c r="AM434" s="79"/>
      <c r="AN434" s="79"/>
      <c r="AO434" s="79"/>
      <c r="AP434" s="79"/>
      <c r="AQ434" s="79"/>
      <c r="AR434" s="79"/>
      <c r="AS434" s="79"/>
      <c r="AT434" s="79"/>
    </row>
    <row r="435" spans="23:46" ht="12.75" customHeight="1">
      <c r="W435" s="79"/>
      <c r="X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  <c r="AI435" s="79"/>
      <c r="AJ435" s="79"/>
      <c r="AK435" s="79"/>
      <c r="AL435" s="79"/>
      <c r="AM435" s="79"/>
      <c r="AN435" s="79"/>
      <c r="AO435" s="79"/>
      <c r="AP435" s="79"/>
      <c r="AQ435" s="79"/>
      <c r="AR435" s="79"/>
      <c r="AS435" s="79"/>
      <c r="AT435" s="79"/>
    </row>
    <row r="436" spans="23:46" ht="12.75" customHeight="1">
      <c r="W436" s="79"/>
      <c r="X436" s="79"/>
      <c r="Y436" s="79"/>
      <c r="Z436" s="79"/>
      <c r="AA436" s="79"/>
      <c r="AB436" s="79"/>
      <c r="AC436" s="79"/>
      <c r="AD436" s="79"/>
      <c r="AE436" s="79"/>
      <c r="AF436" s="79"/>
      <c r="AG436" s="79"/>
      <c r="AH436" s="79"/>
      <c r="AI436" s="79"/>
      <c r="AJ436" s="79"/>
      <c r="AK436" s="79"/>
      <c r="AL436" s="79"/>
      <c r="AM436" s="79"/>
      <c r="AN436" s="79"/>
      <c r="AO436" s="79"/>
      <c r="AP436" s="79"/>
      <c r="AQ436" s="79"/>
      <c r="AR436" s="79"/>
      <c r="AS436" s="79"/>
      <c r="AT436" s="79"/>
    </row>
    <row r="437" spans="23:46" ht="12.75" customHeight="1">
      <c r="W437" s="79"/>
      <c r="X437" s="79"/>
      <c r="Y437" s="79"/>
      <c r="Z437" s="79"/>
      <c r="AA437" s="79"/>
      <c r="AB437" s="79"/>
      <c r="AC437" s="79"/>
      <c r="AD437" s="79"/>
      <c r="AE437" s="79"/>
      <c r="AF437" s="79"/>
      <c r="AG437" s="79"/>
      <c r="AH437" s="79"/>
      <c r="AI437" s="79"/>
      <c r="AJ437" s="79"/>
      <c r="AK437" s="79"/>
      <c r="AL437" s="79"/>
      <c r="AM437" s="79"/>
      <c r="AN437" s="79"/>
      <c r="AO437" s="79"/>
      <c r="AP437" s="79"/>
      <c r="AQ437" s="79"/>
      <c r="AR437" s="79"/>
      <c r="AS437" s="79"/>
      <c r="AT437" s="79"/>
    </row>
    <row r="438" spans="23:46" ht="12.75" customHeight="1">
      <c r="W438" s="79"/>
      <c r="X438" s="79"/>
      <c r="Y438" s="79"/>
      <c r="Z438" s="79"/>
      <c r="AA438" s="79"/>
      <c r="AB438" s="79"/>
      <c r="AC438" s="79"/>
      <c r="AD438" s="79"/>
      <c r="AE438" s="79"/>
      <c r="AF438" s="79"/>
      <c r="AG438" s="79"/>
      <c r="AH438" s="79"/>
      <c r="AI438" s="79"/>
      <c r="AJ438" s="79"/>
      <c r="AK438" s="79"/>
      <c r="AL438" s="79"/>
      <c r="AM438" s="79"/>
      <c r="AN438" s="79"/>
      <c r="AO438" s="79"/>
      <c r="AP438" s="79"/>
      <c r="AQ438" s="79"/>
      <c r="AR438" s="79"/>
      <c r="AS438" s="79"/>
      <c r="AT438" s="79"/>
    </row>
    <row r="439" spans="23:46" ht="12.75" customHeight="1">
      <c r="W439" s="79"/>
      <c r="X439" s="79"/>
      <c r="Y439" s="79"/>
      <c r="Z439" s="79"/>
      <c r="AA439" s="79"/>
      <c r="AB439" s="79"/>
      <c r="AC439" s="79"/>
      <c r="AD439" s="79"/>
      <c r="AE439" s="79"/>
      <c r="AF439" s="79"/>
      <c r="AG439" s="79"/>
      <c r="AH439" s="79"/>
      <c r="AI439" s="79"/>
      <c r="AJ439" s="79"/>
      <c r="AK439" s="79"/>
      <c r="AL439" s="79"/>
      <c r="AM439" s="79"/>
      <c r="AN439" s="79"/>
      <c r="AO439" s="79"/>
      <c r="AP439" s="79"/>
      <c r="AQ439" s="79"/>
      <c r="AR439" s="79"/>
      <c r="AS439" s="79"/>
      <c r="AT439" s="79"/>
    </row>
    <row r="440" spans="23:46" ht="12.75" customHeight="1">
      <c r="W440" s="79"/>
      <c r="X440" s="79"/>
      <c r="Y440" s="79"/>
      <c r="Z440" s="79"/>
      <c r="AA440" s="79"/>
      <c r="AB440" s="79"/>
      <c r="AC440" s="79"/>
      <c r="AD440" s="79"/>
      <c r="AE440" s="79"/>
      <c r="AF440" s="79"/>
      <c r="AG440" s="79"/>
      <c r="AH440" s="79"/>
      <c r="AI440" s="79"/>
      <c r="AJ440" s="79"/>
      <c r="AK440" s="79"/>
      <c r="AL440" s="79"/>
      <c r="AM440" s="79"/>
      <c r="AN440" s="79"/>
      <c r="AO440" s="79"/>
      <c r="AP440" s="79"/>
      <c r="AQ440" s="79"/>
      <c r="AR440" s="79"/>
      <c r="AS440" s="79"/>
      <c r="AT440" s="79"/>
    </row>
    <row r="441" spans="23:46" ht="12.75" customHeight="1">
      <c r="W441" s="79"/>
      <c r="X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  <c r="AI441" s="79"/>
      <c r="AJ441" s="79"/>
      <c r="AK441" s="79"/>
      <c r="AL441" s="79"/>
      <c r="AM441" s="79"/>
      <c r="AN441" s="79"/>
      <c r="AO441" s="79"/>
      <c r="AP441" s="79"/>
      <c r="AQ441" s="79"/>
      <c r="AR441" s="79"/>
      <c r="AS441" s="79"/>
      <c r="AT441" s="79"/>
    </row>
    <row r="442" spans="23:46" ht="12.75" customHeight="1">
      <c r="W442" s="79"/>
      <c r="X442" s="79"/>
      <c r="Y442" s="79"/>
      <c r="Z442" s="79"/>
      <c r="AA442" s="79"/>
      <c r="AB442" s="79"/>
      <c r="AC442" s="79"/>
      <c r="AD442" s="79"/>
      <c r="AE442" s="79"/>
      <c r="AF442" s="79"/>
      <c r="AG442" s="79"/>
      <c r="AH442" s="79"/>
      <c r="AI442" s="79"/>
      <c r="AJ442" s="79"/>
      <c r="AK442" s="79"/>
      <c r="AL442" s="79"/>
      <c r="AM442" s="79"/>
      <c r="AN442" s="79"/>
      <c r="AO442" s="79"/>
      <c r="AP442" s="79"/>
      <c r="AQ442" s="79"/>
      <c r="AR442" s="79"/>
      <c r="AS442" s="79"/>
      <c r="AT442" s="79"/>
    </row>
    <row r="443" spans="23:46" ht="12.75" customHeight="1"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Q443" s="79"/>
      <c r="AR443" s="79"/>
      <c r="AS443" s="79"/>
      <c r="AT443" s="79"/>
    </row>
    <row r="444" spans="23:46" ht="12.75" customHeight="1">
      <c r="W444" s="79"/>
      <c r="X444" s="79"/>
      <c r="Y444" s="79"/>
      <c r="Z444" s="79"/>
      <c r="AA444" s="79"/>
      <c r="AB444" s="79"/>
      <c r="AC444" s="79"/>
      <c r="AD444" s="79"/>
      <c r="AE444" s="79"/>
      <c r="AF444" s="79"/>
      <c r="AG444" s="79"/>
      <c r="AH444" s="79"/>
      <c r="AI444" s="79"/>
      <c r="AJ444" s="79"/>
      <c r="AK444" s="79"/>
      <c r="AL444" s="79"/>
      <c r="AM444" s="79"/>
      <c r="AN444" s="79"/>
      <c r="AO444" s="79"/>
      <c r="AP444" s="79"/>
      <c r="AQ444" s="79"/>
      <c r="AR444" s="79"/>
      <c r="AS444" s="79"/>
      <c r="AT444" s="79"/>
    </row>
    <row r="445" spans="23:46" ht="12.75" customHeight="1">
      <c r="W445" s="79"/>
      <c r="X445" s="79"/>
      <c r="Y445" s="79"/>
      <c r="Z445" s="79"/>
      <c r="AA445" s="79"/>
      <c r="AB445" s="79"/>
      <c r="AC445" s="79"/>
      <c r="AD445" s="79"/>
      <c r="AE445" s="79"/>
      <c r="AF445" s="79"/>
      <c r="AG445" s="79"/>
      <c r="AH445" s="79"/>
      <c r="AI445" s="79"/>
      <c r="AJ445" s="79"/>
      <c r="AK445" s="79"/>
      <c r="AL445" s="79"/>
      <c r="AM445" s="79"/>
      <c r="AN445" s="79"/>
      <c r="AO445" s="79"/>
      <c r="AP445" s="79"/>
      <c r="AQ445" s="79"/>
      <c r="AR445" s="79"/>
      <c r="AS445" s="79"/>
      <c r="AT445" s="79"/>
    </row>
    <row r="446" spans="23:46" ht="12.75" customHeight="1">
      <c r="W446" s="79"/>
      <c r="X446" s="79"/>
      <c r="Y446" s="79"/>
      <c r="Z446" s="79"/>
      <c r="AA446" s="79"/>
      <c r="AB446" s="79"/>
      <c r="AC446" s="79"/>
      <c r="AD446" s="79"/>
      <c r="AE446" s="79"/>
      <c r="AF446" s="79"/>
      <c r="AG446" s="79"/>
      <c r="AH446" s="79"/>
      <c r="AI446" s="79"/>
      <c r="AJ446" s="79"/>
      <c r="AK446" s="79"/>
      <c r="AL446" s="79"/>
      <c r="AM446" s="79"/>
      <c r="AN446" s="79"/>
      <c r="AO446" s="79"/>
      <c r="AP446" s="79"/>
      <c r="AQ446" s="79"/>
      <c r="AR446" s="79"/>
      <c r="AS446" s="79"/>
      <c r="AT446" s="79"/>
    </row>
    <row r="447" spans="23:46" ht="12.75" customHeight="1"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  <c r="AI447" s="79"/>
      <c r="AJ447" s="79"/>
      <c r="AK447" s="79"/>
      <c r="AL447" s="79"/>
      <c r="AM447" s="79"/>
      <c r="AN447" s="79"/>
      <c r="AO447" s="79"/>
      <c r="AP447" s="79"/>
      <c r="AQ447" s="79"/>
      <c r="AR447" s="79"/>
      <c r="AS447" s="79"/>
      <c r="AT447" s="79"/>
    </row>
    <row r="448" spans="23:46" ht="12.75" customHeight="1">
      <c r="W448" s="79"/>
      <c r="X448" s="79"/>
      <c r="Y448" s="79"/>
      <c r="Z448" s="79"/>
      <c r="AA448" s="79"/>
      <c r="AB448" s="79"/>
      <c r="AC448" s="79"/>
      <c r="AD448" s="79"/>
      <c r="AE448" s="79"/>
      <c r="AF448" s="79"/>
      <c r="AG448" s="79"/>
      <c r="AH448" s="79"/>
      <c r="AI448" s="79"/>
      <c r="AJ448" s="79"/>
      <c r="AK448" s="79"/>
      <c r="AL448" s="79"/>
      <c r="AM448" s="79"/>
      <c r="AN448" s="79"/>
      <c r="AO448" s="79"/>
      <c r="AP448" s="79"/>
      <c r="AQ448" s="79"/>
      <c r="AR448" s="79"/>
      <c r="AS448" s="79"/>
      <c r="AT448" s="79"/>
    </row>
    <row r="449" spans="23:46" ht="12.75" customHeight="1">
      <c r="W449" s="79"/>
      <c r="X449" s="79"/>
      <c r="Y449" s="79"/>
      <c r="Z449" s="79"/>
      <c r="AA449" s="79"/>
      <c r="AB449" s="79"/>
      <c r="AC449" s="79"/>
      <c r="AD449" s="79"/>
      <c r="AE449" s="79"/>
      <c r="AF449" s="79"/>
      <c r="AG449" s="79"/>
      <c r="AH449" s="79"/>
      <c r="AI449" s="79"/>
      <c r="AJ449" s="79"/>
      <c r="AK449" s="79"/>
      <c r="AL449" s="79"/>
      <c r="AM449" s="79"/>
      <c r="AN449" s="79"/>
      <c r="AO449" s="79"/>
      <c r="AP449" s="79"/>
      <c r="AQ449" s="79"/>
      <c r="AR449" s="79"/>
      <c r="AS449" s="79"/>
      <c r="AT449" s="79"/>
    </row>
    <row r="450" spans="23:46" ht="12.75" customHeight="1">
      <c r="W450" s="79"/>
      <c r="X450" s="79"/>
      <c r="Y450" s="79"/>
      <c r="Z450" s="79"/>
      <c r="AA450" s="79"/>
      <c r="AB450" s="79"/>
      <c r="AC450" s="79"/>
      <c r="AD450" s="79"/>
      <c r="AE450" s="79"/>
      <c r="AF450" s="79"/>
      <c r="AG450" s="79"/>
      <c r="AH450" s="79"/>
      <c r="AI450" s="79"/>
      <c r="AJ450" s="79"/>
      <c r="AK450" s="79"/>
      <c r="AL450" s="79"/>
      <c r="AM450" s="79"/>
      <c r="AN450" s="79"/>
      <c r="AO450" s="79"/>
      <c r="AP450" s="79"/>
      <c r="AQ450" s="79"/>
      <c r="AR450" s="79"/>
      <c r="AS450" s="79"/>
      <c r="AT450" s="79"/>
    </row>
    <row r="451" spans="23:46" ht="12.75" customHeight="1"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  <c r="AI451" s="79"/>
      <c r="AJ451" s="79"/>
      <c r="AK451" s="79"/>
      <c r="AL451" s="79"/>
      <c r="AM451" s="79"/>
      <c r="AN451" s="79"/>
      <c r="AO451" s="79"/>
      <c r="AP451" s="79"/>
      <c r="AQ451" s="79"/>
      <c r="AR451" s="79"/>
      <c r="AS451" s="79"/>
      <c r="AT451" s="79"/>
    </row>
    <row r="452" spans="23:46" ht="12.75" customHeight="1">
      <c r="W452" s="79"/>
      <c r="X452" s="79"/>
      <c r="Y452" s="79"/>
      <c r="Z452" s="79"/>
      <c r="AA452" s="79"/>
      <c r="AB452" s="79"/>
      <c r="AC452" s="79"/>
      <c r="AD452" s="79"/>
      <c r="AE452" s="79"/>
      <c r="AF452" s="79"/>
      <c r="AG452" s="79"/>
      <c r="AH452" s="79"/>
      <c r="AI452" s="79"/>
      <c r="AJ452" s="79"/>
      <c r="AK452" s="79"/>
      <c r="AL452" s="79"/>
      <c r="AM452" s="79"/>
      <c r="AN452" s="79"/>
      <c r="AO452" s="79"/>
      <c r="AP452" s="79"/>
      <c r="AQ452" s="79"/>
      <c r="AR452" s="79"/>
      <c r="AS452" s="79"/>
      <c r="AT452" s="79"/>
    </row>
    <row r="453" spans="23:46" ht="12.75" customHeight="1">
      <c r="W453" s="79"/>
      <c r="X453" s="79"/>
      <c r="Y453" s="79"/>
      <c r="Z453" s="79"/>
      <c r="AA453" s="79"/>
      <c r="AB453" s="79"/>
      <c r="AC453" s="79"/>
      <c r="AD453" s="79"/>
      <c r="AE453" s="79"/>
      <c r="AF453" s="79"/>
      <c r="AG453" s="79"/>
      <c r="AH453" s="79"/>
      <c r="AI453" s="79"/>
      <c r="AJ453" s="79"/>
      <c r="AK453" s="79"/>
      <c r="AL453" s="79"/>
      <c r="AM453" s="79"/>
      <c r="AN453" s="79"/>
      <c r="AO453" s="79"/>
      <c r="AP453" s="79"/>
      <c r="AQ453" s="79"/>
      <c r="AR453" s="79"/>
      <c r="AS453" s="79"/>
      <c r="AT453" s="79"/>
    </row>
    <row r="454" spans="23:46" ht="12.75" customHeight="1"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  <c r="AI454" s="79"/>
      <c r="AJ454" s="79"/>
      <c r="AK454" s="79"/>
      <c r="AL454" s="79"/>
      <c r="AM454" s="79"/>
      <c r="AN454" s="79"/>
      <c r="AO454" s="79"/>
      <c r="AP454" s="79"/>
      <c r="AQ454" s="79"/>
      <c r="AR454" s="79"/>
      <c r="AS454" s="79"/>
      <c r="AT454" s="79"/>
    </row>
    <row r="455" spans="23:46" ht="12.75" customHeight="1">
      <c r="W455" s="79"/>
      <c r="X455" s="79"/>
      <c r="Y455" s="79"/>
      <c r="Z455" s="79"/>
      <c r="AA455" s="79"/>
      <c r="AB455" s="79"/>
      <c r="AC455" s="79"/>
      <c r="AD455" s="79"/>
      <c r="AE455" s="79"/>
      <c r="AF455" s="79"/>
      <c r="AG455" s="79"/>
      <c r="AH455" s="79"/>
      <c r="AI455" s="79"/>
      <c r="AJ455" s="79"/>
      <c r="AK455" s="79"/>
      <c r="AL455" s="79"/>
      <c r="AM455" s="79"/>
      <c r="AN455" s="79"/>
      <c r="AO455" s="79"/>
      <c r="AP455" s="79"/>
      <c r="AQ455" s="79"/>
      <c r="AR455" s="79"/>
      <c r="AS455" s="79"/>
      <c r="AT455" s="79"/>
    </row>
    <row r="456" spans="23:46" ht="12.75" customHeight="1"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/>
      <c r="AI456" s="79"/>
      <c r="AJ456" s="79"/>
      <c r="AK456" s="79"/>
      <c r="AL456" s="79"/>
      <c r="AM456" s="79"/>
      <c r="AN456" s="79"/>
      <c r="AO456" s="79"/>
      <c r="AP456" s="79"/>
      <c r="AQ456" s="79"/>
      <c r="AR456" s="79"/>
      <c r="AS456" s="79"/>
      <c r="AT456" s="79"/>
    </row>
    <row r="457" spans="23:46" ht="12.75" customHeight="1"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  <c r="AI457" s="79"/>
      <c r="AJ457" s="79"/>
      <c r="AK457" s="79"/>
      <c r="AL457" s="79"/>
      <c r="AM457" s="79"/>
      <c r="AN457" s="79"/>
      <c r="AO457" s="79"/>
      <c r="AP457" s="79"/>
      <c r="AQ457" s="79"/>
      <c r="AR457" s="79"/>
      <c r="AS457" s="79"/>
      <c r="AT457" s="79"/>
    </row>
    <row r="458" spans="23:46" ht="12.75" customHeight="1">
      <c r="W458" s="79"/>
      <c r="X458" s="79"/>
      <c r="Y458" s="79"/>
      <c r="Z458" s="79"/>
      <c r="AA458" s="79"/>
      <c r="AB458" s="79"/>
      <c r="AC458" s="79"/>
      <c r="AD458" s="79"/>
      <c r="AE458" s="79"/>
      <c r="AF458" s="79"/>
      <c r="AG458" s="79"/>
      <c r="AH458" s="79"/>
      <c r="AI458" s="79"/>
      <c r="AJ458" s="79"/>
      <c r="AK458" s="79"/>
      <c r="AL458" s="79"/>
      <c r="AM458" s="79"/>
      <c r="AN458" s="79"/>
      <c r="AO458" s="79"/>
      <c r="AP458" s="79"/>
      <c r="AQ458" s="79"/>
      <c r="AR458" s="79"/>
      <c r="AS458" s="79"/>
      <c r="AT458" s="79"/>
    </row>
    <row r="459" spans="23:46" ht="12.75" customHeight="1"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  <c r="AI459" s="79"/>
      <c r="AJ459" s="79"/>
      <c r="AK459" s="79"/>
      <c r="AL459" s="79"/>
      <c r="AM459" s="79"/>
      <c r="AN459" s="79"/>
      <c r="AO459" s="79"/>
      <c r="AP459" s="79"/>
      <c r="AQ459" s="79"/>
      <c r="AR459" s="79"/>
      <c r="AS459" s="79"/>
      <c r="AT459" s="79"/>
    </row>
    <row r="460" spans="23:46" ht="12.75" customHeight="1"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  <c r="AI460" s="79"/>
      <c r="AJ460" s="79"/>
      <c r="AK460" s="79"/>
      <c r="AL460" s="79"/>
      <c r="AM460" s="79"/>
      <c r="AN460" s="79"/>
      <c r="AO460" s="79"/>
      <c r="AP460" s="79"/>
      <c r="AQ460" s="79"/>
      <c r="AR460" s="79"/>
      <c r="AS460" s="79"/>
      <c r="AT460" s="79"/>
    </row>
    <row r="461" spans="23:46" ht="12.75" customHeight="1"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  <c r="AI461" s="79"/>
      <c r="AJ461" s="79"/>
      <c r="AK461" s="79"/>
      <c r="AL461" s="79"/>
      <c r="AM461" s="79"/>
      <c r="AN461" s="79"/>
      <c r="AO461" s="79"/>
      <c r="AP461" s="79"/>
      <c r="AQ461" s="79"/>
      <c r="AR461" s="79"/>
      <c r="AS461" s="79"/>
      <c r="AT461" s="79"/>
    </row>
    <row r="462" spans="23:46" ht="12.75" customHeight="1">
      <c r="W462" s="79"/>
      <c r="X462" s="79"/>
      <c r="Y462" s="79"/>
      <c r="Z462" s="79"/>
      <c r="AA462" s="79"/>
      <c r="AB462" s="79"/>
      <c r="AC462" s="79"/>
      <c r="AD462" s="79"/>
      <c r="AE462" s="79"/>
      <c r="AF462" s="79"/>
      <c r="AG462" s="79"/>
      <c r="AH462" s="79"/>
      <c r="AI462" s="79"/>
      <c r="AJ462" s="79"/>
      <c r="AK462" s="79"/>
      <c r="AL462" s="79"/>
      <c r="AM462" s="79"/>
      <c r="AN462" s="79"/>
      <c r="AO462" s="79"/>
      <c r="AP462" s="79"/>
      <c r="AQ462" s="79"/>
      <c r="AR462" s="79"/>
      <c r="AS462" s="79"/>
      <c r="AT462" s="79"/>
    </row>
    <row r="463" spans="23:46" ht="12.75" customHeight="1">
      <c r="W463" s="79"/>
      <c r="X463" s="79"/>
      <c r="Y463" s="79"/>
      <c r="Z463" s="79"/>
      <c r="AA463" s="79"/>
      <c r="AB463" s="79"/>
      <c r="AC463" s="79"/>
      <c r="AD463" s="79"/>
      <c r="AE463" s="79"/>
      <c r="AF463" s="79"/>
      <c r="AG463" s="79"/>
      <c r="AH463" s="79"/>
      <c r="AI463" s="79"/>
      <c r="AJ463" s="79"/>
      <c r="AK463" s="79"/>
      <c r="AL463" s="79"/>
      <c r="AM463" s="79"/>
      <c r="AN463" s="79"/>
      <c r="AO463" s="79"/>
      <c r="AP463" s="79"/>
      <c r="AQ463" s="79"/>
      <c r="AR463" s="79"/>
      <c r="AS463" s="79"/>
      <c r="AT463" s="79"/>
    </row>
    <row r="464" spans="23:46" ht="12.75" customHeight="1">
      <c r="W464" s="79"/>
      <c r="X464" s="79"/>
      <c r="Y464" s="79"/>
      <c r="Z464" s="79"/>
      <c r="AA464" s="79"/>
      <c r="AB464" s="79"/>
      <c r="AC464" s="79"/>
      <c r="AD464" s="79"/>
      <c r="AE464" s="79"/>
      <c r="AF464" s="79"/>
      <c r="AG464" s="79"/>
      <c r="AH464" s="79"/>
      <c r="AI464" s="79"/>
      <c r="AJ464" s="79"/>
      <c r="AK464" s="79"/>
      <c r="AL464" s="79"/>
      <c r="AM464" s="79"/>
      <c r="AN464" s="79"/>
      <c r="AO464" s="79"/>
      <c r="AP464" s="79"/>
      <c r="AQ464" s="79"/>
      <c r="AR464" s="79"/>
      <c r="AS464" s="79"/>
      <c r="AT464" s="79"/>
    </row>
    <row r="465" spans="23:46" ht="12.75" customHeight="1">
      <c r="W465" s="79"/>
      <c r="X465" s="79"/>
      <c r="Y465" s="79"/>
      <c r="Z465" s="79"/>
      <c r="AA465" s="79"/>
      <c r="AB465" s="79"/>
      <c r="AC465" s="79"/>
      <c r="AD465" s="79"/>
      <c r="AE465" s="79"/>
      <c r="AF465" s="79"/>
      <c r="AG465" s="79"/>
      <c r="AH465" s="79"/>
      <c r="AI465" s="79"/>
      <c r="AJ465" s="79"/>
      <c r="AK465" s="79"/>
      <c r="AL465" s="79"/>
      <c r="AM465" s="79"/>
      <c r="AN465" s="79"/>
      <c r="AO465" s="79"/>
      <c r="AP465" s="79"/>
      <c r="AQ465" s="79"/>
      <c r="AR465" s="79"/>
      <c r="AS465" s="79"/>
      <c r="AT465" s="79"/>
    </row>
    <row r="466" spans="23:46" ht="12.75" customHeight="1">
      <c r="W466" s="79"/>
      <c r="X466" s="79"/>
      <c r="Y466" s="79"/>
      <c r="Z466" s="79"/>
      <c r="AA466" s="79"/>
      <c r="AB466" s="79"/>
      <c r="AC466" s="79"/>
      <c r="AD466" s="79"/>
      <c r="AE466" s="79"/>
      <c r="AF466" s="79"/>
      <c r="AG466" s="79"/>
      <c r="AH466" s="79"/>
      <c r="AI466" s="79"/>
      <c r="AJ466" s="79"/>
      <c r="AK466" s="79"/>
      <c r="AL466" s="79"/>
      <c r="AM466" s="79"/>
      <c r="AN466" s="79"/>
      <c r="AO466" s="79"/>
      <c r="AP466" s="79"/>
      <c r="AQ466" s="79"/>
      <c r="AR466" s="79"/>
      <c r="AS466" s="79"/>
      <c r="AT466" s="79"/>
    </row>
    <row r="467" spans="23:46" ht="12.75" customHeight="1"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  <c r="AJ467" s="79"/>
      <c r="AK467" s="79"/>
      <c r="AL467" s="79"/>
      <c r="AM467" s="79"/>
      <c r="AN467" s="79"/>
      <c r="AO467" s="79"/>
      <c r="AP467" s="79"/>
      <c r="AQ467" s="79"/>
      <c r="AR467" s="79"/>
      <c r="AS467" s="79"/>
      <c r="AT467" s="79"/>
    </row>
    <row r="468" spans="23:46" ht="12.75" customHeight="1"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  <c r="AI468" s="79"/>
      <c r="AJ468" s="79"/>
      <c r="AK468" s="79"/>
      <c r="AL468" s="79"/>
      <c r="AM468" s="79"/>
      <c r="AN468" s="79"/>
      <c r="AO468" s="79"/>
      <c r="AP468" s="79"/>
      <c r="AQ468" s="79"/>
      <c r="AR468" s="79"/>
      <c r="AS468" s="79"/>
      <c r="AT468" s="79"/>
    </row>
    <row r="469" spans="23:46" ht="12.75" customHeight="1"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  <c r="AI469" s="79"/>
      <c r="AJ469" s="79"/>
      <c r="AK469" s="79"/>
      <c r="AL469" s="79"/>
      <c r="AM469" s="79"/>
      <c r="AN469" s="79"/>
      <c r="AO469" s="79"/>
      <c r="AP469" s="79"/>
      <c r="AQ469" s="79"/>
      <c r="AR469" s="79"/>
      <c r="AS469" s="79"/>
      <c r="AT469" s="79"/>
    </row>
    <row r="470" spans="23:46" ht="12.75" customHeight="1"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  <c r="AI470" s="79"/>
      <c r="AJ470" s="79"/>
      <c r="AK470" s="79"/>
      <c r="AL470" s="79"/>
      <c r="AM470" s="79"/>
      <c r="AN470" s="79"/>
      <c r="AO470" s="79"/>
      <c r="AP470" s="79"/>
      <c r="AQ470" s="79"/>
      <c r="AR470" s="79"/>
      <c r="AS470" s="79"/>
      <c r="AT470" s="79"/>
    </row>
    <row r="471" spans="23:46" ht="12.75" customHeight="1"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  <c r="AI471" s="79"/>
      <c r="AJ471" s="79"/>
      <c r="AK471" s="79"/>
      <c r="AL471" s="79"/>
      <c r="AM471" s="79"/>
      <c r="AN471" s="79"/>
      <c r="AO471" s="79"/>
      <c r="AP471" s="79"/>
      <c r="AQ471" s="79"/>
      <c r="AR471" s="79"/>
      <c r="AS471" s="79"/>
      <c r="AT471" s="79"/>
    </row>
    <row r="472" spans="23:46" ht="12.75" customHeight="1"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  <c r="AJ472" s="79"/>
      <c r="AK472" s="79"/>
      <c r="AL472" s="79"/>
      <c r="AM472" s="79"/>
      <c r="AN472" s="79"/>
      <c r="AO472" s="79"/>
      <c r="AP472" s="79"/>
      <c r="AQ472" s="79"/>
      <c r="AR472" s="79"/>
      <c r="AS472" s="79"/>
      <c r="AT472" s="79"/>
    </row>
    <row r="473" spans="23:46" ht="12.75" customHeight="1"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  <c r="AI473" s="79"/>
      <c r="AJ473" s="79"/>
      <c r="AK473" s="79"/>
      <c r="AL473" s="79"/>
      <c r="AM473" s="79"/>
      <c r="AN473" s="79"/>
      <c r="AO473" s="79"/>
      <c r="AP473" s="79"/>
      <c r="AQ473" s="79"/>
      <c r="AR473" s="79"/>
      <c r="AS473" s="79"/>
      <c r="AT473" s="79"/>
    </row>
    <row r="474" spans="23:46" ht="12.75" customHeight="1"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  <c r="AJ474" s="79"/>
      <c r="AK474" s="79"/>
      <c r="AL474" s="79"/>
      <c r="AM474" s="79"/>
      <c r="AN474" s="79"/>
      <c r="AO474" s="79"/>
      <c r="AP474" s="79"/>
      <c r="AQ474" s="79"/>
      <c r="AR474" s="79"/>
      <c r="AS474" s="79"/>
      <c r="AT474" s="79"/>
    </row>
    <row r="475" spans="23:46" ht="12.75" customHeight="1"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  <c r="AI475" s="79"/>
      <c r="AJ475" s="79"/>
      <c r="AK475" s="79"/>
      <c r="AL475" s="79"/>
      <c r="AM475" s="79"/>
      <c r="AN475" s="79"/>
      <c r="AO475" s="79"/>
      <c r="AP475" s="79"/>
      <c r="AQ475" s="79"/>
      <c r="AR475" s="79"/>
      <c r="AS475" s="79"/>
      <c r="AT475" s="79"/>
    </row>
    <row r="476" spans="23:46" ht="12.75" customHeight="1">
      <c r="W476" s="79"/>
      <c r="X476" s="79"/>
      <c r="Y476" s="79"/>
      <c r="Z476" s="79"/>
      <c r="AA476" s="79"/>
      <c r="AB476" s="79"/>
      <c r="AC476" s="79"/>
      <c r="AD476" s="79"/>
      <c r="AE476" s="79"/>
      <c r="AF476" s="79"/>
      <c r="AG476" s="79"/>
      <c r="AH476" s="79"/>
      <c r="AI476" s="79"/>
      <c r="AJ476" s="79"/>
      <c r="AK476" s="79"/>
      <c r="AL476" s="79"/>
      <c r="AM476" s="79"/>
      <c r="AN476" s="79"/>
      <c r="AO476" s="79"/>
      <c r="AP476" s="79"/>
      <c r="AQ476" s="79"/>
      <c r="AR476" s="79"/>
      <c r="AS476" s="79"/>
      <c r="AT476" s="79"/>
    </row>
    <row r="477" spans="23:46" ht="12.75" customHeight="1">
      <c r="W477" s="79"/>
      <c r="X477" s="79"/>
      <c r="Y477" s="79"/>
      <c r="Z477" s="79"/>
      <c r="AA477" s="79"/>
      <c r="AB477" s="79"/>
      <c r="AC477" s="79"/>
      <c r="AD477" s="79"/>
      <c r="AE477" s="79"/>
      <c r="AF477" s="79"/>
      <c r="AG477" s="79"/>
      <c r="AH477" s="79"/>
      <c r="AI477" s="79"/>
      <c r="AJ477" s="79"/>
      <c r="AK477" s="79"/>
      <c r="AL477" s="79"/>
      <c r="AM477" s="79"/>
      <c r="AN477" s="79"/>
      <c r="AO477" s="79"/>
      <c r="AP477" s="79"/>
      <c r="AQ477" s="79"/>
      <c r="AR477" s="79"/>
      <c r="AS477" s="79"/>
      <c r="AT477" s="79"/>
    </row>
    <row r="478" spans="23:46" ht="12.75" customHeight="1">
      <c r="W478" s="79"/>
      <c r="X478" s="79"/>
      <c r="Y478" s="79"/>
      <c r="Z478" s="79"/>
      <c r="AA478" s="79"/>
      <c r="AB478" s="79"/>
      <c r="AC478" s="79"/>
      <c r="AD478" s="79"/>
      <c r="AE478" s="79"/>
      <c r="AF478" s="79"/>
      <c r="AG478" s="79"/>
      <c r="AH478" s="79"/>
      <c r="AI478" s="79"/>
      <c r="AJ478" s="79"/>
      <c r="AK478" s="79"/>
      <c r="AL478" s="79"/>
      <c r="AM478" s="79"/>
      <c r="AN478" s="79"/>
      <c r="AO478" s="79"/>
      <c r="AP478" s="79"/>
      <c r="AQ478" s="79"/>
      <c r="AR478" s="79"/>
      <c r="AS478" s="79"/>
      <c r="AT478" s="79"/>
    </row>
    <row r="479" spans="23:46" ht="12.75" customHeight="1">
      <c r="W479" s="79"/>
      <c r="X479" s="79"/>
      <c r="Y479" s="79"/>
      <c r="Z479" s="79"/>
      <c r="AA479" s="79"/>
      <c r="AB479" s="79"/>
      <c r="AC479" s="79"/>
      <c r="AD479" s="79"/>
      <c r="AE479" s="79"/>
      <c r="AF479" s="79"/>
      <c r="AG479" s="79"/>
      <c r="AH479" s="79"/>
      <c r="AI479" s="79"/>
      <c r="AJ479" s="79"/>
      <c r="AK479" s="79"/>
      <c r="AL479" s="79"/>
      <c r="AM479" s="79"/>
      <c r="AN479" s="79"/>
      <c r="AO479" s="79"/>
      <c r="AP479" s="79"/>
      <c r="AQ479" s="79"/>
      <c r="AR479" s="79"/>
      <c r="AS479" s="79"/>
      <c r="AT479" s="79"/>
    </row>
    <row r="480" spans="23:46" ht="12.75" customHeight="1">
      <c r="W480" s="79"/>
      <c r="X480" s="79"/>
      <c r="Y480" s="79"/>
      <c r="Z480" s="79"/>
      <c r="AA480" s="79"/>
      <c r="AB480" s="79"/>
      <c r="AC480" s="79"/>
      <c r="AD480" s="79"/>
      <c r="AE480" s="79"/>
      <c r="AF480" s="79"/>
      <c r="AG480" s="79"/>
      <c r="AH480" s="79"/>
      <c r="AI480" s="79"/>
      <c r="AJ480" s="79"/>
      <c r="AK480" s="79"/>
      <c r="AL480" s="79"/>
      <c r="AM480" s="79"/>
      <c r="AN480" s="79"/>
      <c r="AO480" s="79"/>
      <c r="AP480" s="79"/>
      <c r="AQ480" s="79"/>
      <c r="AR480" s="79"/>
      <c r="AS480" s="79"/>
      <c r="AT480" s="79"/>
    </row>
    <row r="481" spans="23:46" ht="12.75" customHeight="1">
      <c r="W481" s="79"/>
      <c r="X481" s="79"/>
      <c r="Y481" s="79"/>
      <c r="Z481" s="79"/>
      <c r="AA481" s="79"/>
      <c r="AB481" s="79"/>
      <c r="AC481" s="79"/>
      <c r="AD481" s="79"/>
      <c r="AE481" s="79"/>
      <c r="AF481" s="79"/>
      <c r="AG481" s="79"/>
      <c r="AH481" s="79"/>
      <c r="AI481" s="79"/>
      <c r="AJ481" s="79"/>
      <c r="AK481" s="79"/>
      <c r="AL481" s="79"/>
      <c r="AM481" s="79"/>
      <c r="AN481" s="79"/>
      <c r="AO481" s="79"/>
      <c r="AP481" s="79"/>
      <c r="AQ481" s="79"/>
      <c r="AR481" s="79"/>
      <c r="AS481" s="79"/>
      <c r="AT481" s="79"/>
    </row>
    <row r="482" spans="23:46" ht="12.75" customHeight="1"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  <c r="AI482" s="79"/>
      <c r="AJ482" s="79"/>
      <c r="AK482" s="79"/>
      <c r="AL482" s="79"/>
      <c r="AM482" s="79"/>
      <c r="AN482" s="79"/>
      <c r="AO482" s="79"/>
      <c r="AP482" s="79"/>
      <c r="AQ482" s="79"/>
      <c r="AR482" s="79"/>
      <c r="AS482" s="79"/>
      <c r="AT482" s="79"/>
    </row>
    <row r="483" spans="23:46" ht="12.75" customHeight="1">
      <c r="W483" s="79"/>
      <c r="X483" s="79"/>
      <c r="Y483" s="79"/>
      <c r="Z483" s="79"/>
      <c r="AA483" s="79"/>
      <c r="AB483" s="79"/>
      <c r="AC483" s="79"/>
      <c r="AD483" s="79"/>
      <c r="AE483" s="79"/>
      <c r="AF483" s="79"/>
      <c r="AG483" s="79"/>
      <c r="AH483" s="79"/>
      <c r="AI483" s="79"/>
      <c r="AJ483" s="79"/>
      <c r="AK483" s="79"/>
      <c r="AL483" s="79"/>
      <c r="AM483" s="79"/>
      <c r="AN483" s="79"/>
      <c r="AO483" s="79"/>
      <c r="AP483" s="79"/>
      <c r="AQ483" s="79"/>
      <c r="AR483" s="79"/>
      <c r="AS483" s="79"/>
      <c r="AT483" s="79"/>
    </row>
    <row r="484" spans="23:46" ht="12.75" customHeight="1"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79"/>
      <c r="AH484" s="79"/>
      <c r="AI484" s="79"/>
      <c r="AJ484" s="79"/>
      <c r="AK484" s="79"/>
      <c r="AL484" s="79"/>
      <c r="AM484" s="79"/>
      <c r="AN484" s="79"/>
      <c r="AO484" s="79"/>
      <c r="AP484" s="79"/>
      <c r="AQ484" s="79"/>
      <c r="AR484" s="79"/>
      <c r="AS484" s="79"/>
      <c r="AT484" s="79"/>
    </row>
    <row r="485" spans="23:46" ht="12.75" customHeight="1"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  <c r="AI485" s="79"/>
      <c r="AJ485" s="79"/>
      <c r="AK485" s="79"/>
      <c r="AL485" s="79"/>
      <c r="AM485" s="79"/>
      <c r="AN485" s="79"/>
      <c r="AO485" s="79"/>
      <c r="AP485" s="79"/>
      <c r="AQ485" s="79"/>
      <c r="AR485" s="79"/>
      <c r="AS485" s="79"/>
      <c r="AT485" s="79"/>
    </row>
    <row r="486" spans="23:46" ht="12.75" customHeight="1"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  <c r="AG486" s="79"/>
      <c r="AH486" s="79"/>
      <c r="AI486" s="79"/>
      <c r="AJ486" s="79"/>
      <c r="AK486" s="79"/>
      <c r="AL486" s="79"/>
      <c r="AM486" s="79"/>
      <c r="AN486" s="79"/>
      <c r="AO486" s="79"/>
      <c r="AP486" s="79"/>
      <c r="AQ486" s="79"/>
      <c r="AR486" s="79"/>
      <c r="AS486" s="79"/>
      <c r="AT486" s="79"/>
    </row>
    <row r="487" spans="23:46" ht="12.75" customHeight="1">
      <c r="W487" s="79"/>
      <c r="X487" s="79"/>
      <c r="Y487" s="79"/>
      <c r="Z487" s="79"/>
      <c r="AA487" s="79"/>
      <c r="AB487" s="79"/>
      <c r="AC487" s="79"/>
      <c r="AD487" s="79"/>
      <c r="AE487" s="79"/>
      <c r="AF487" s="79"/>
      <c r="AG487" s="79"/>
      <c r="AH487" s="79"/>
      <c r="AI487" s="79"/>
      <c r="AJ487" s="79"/>
      <c r="AK487" s="79"/>
      <c r="AL487" s="79"/>
      <c r="AM487" s="79"/>
      <c r="AN487" s="79"/>
      <c r="AO487" s="79"/>
      <c r="AP487" s="79"/>
      <c r="AQ487" s="79"/>
      <c r="AR487" s="79"/>
      <c r="AS487" s="79"/>
      <c r="AT487" s="79"/>
    </row>
    <row r="488" spans="23:46" ht="12.75" customHeight="1">
      <c r="W488" s="79"/>
      <c r="X488" s="79"/>
      <c r="Y488" s="79"/>
      <c r="Z488" s="79"/>
      <c r="AA488" s="79"/>
      <c r="AB488" s="79"/>
      <c r="AC488" s="79"/>
      <c r="AD488" s="79"/>
      <c r="AE488" s="79"/>
      <c r="AF488" s="79"/>
      <c r="AG488" s="79"/>
      <c r="AH488" s="79"/>
      <c r="AI488" s="79"/>
      <c r="AJ488" s="79"/>
      <c r="AK488" s="79"/>
      <c r="AL488" s="79"/>
      <c r="AM488" s="79"/>
      <c r="AN488" s="79"/>
      <c r="AO488" s="79"/>
      <c r="AP488" s="79"/>
      <c r="AQ488" s="79"/>
      <c r="AR488" s="79"/>
      <c r="AS488" s="79"/>
      <c r="AT488" s="79"/>
    </row>
    <row r="489" spans="23:46" ht="12.75" customHeight="1">
      <c r="W489" s="79"/>
      <c r="X489" s="79"/>
      <c r="Y489" s="79"/>
      <c r="Z489" s="79"/>
      <c r="AA489" s="79"/>
      <c r="AB489" s="79"/>
      <c r="AC489" s="79"/>
      <c r="AD489" s="79"/>
      <c r="AE489" s="79"/>
      <c r="AF489" s="79"/>
      <c r="AG489" s="79"/>
      <c r="AH489" s="79"/>
      <c r="AI489" s="79"/>
      <c r="AJ489" s="79"/>
      <c r="AK489" s="79"/>
      <c r="AL489" s="79"/>
      <c r="AM489" s="79"/>
      <c r="AN489" s="79"/>
      <c r="AO489" s="79"/>
      <c r="AP489" s="79"/>
      <c r="AQ489" s="79"/>
      <c r="AR489" s="79"/>
      <c r="AS489" s="79"/>
      <c r="AT489" s="79"/>
    </row>
    <row r="490" spans="23:46" ht="12.75" customHeight="1"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  <c r="AJ490" s="79"/>
      <c r="AK490" s="79"/>
      <c r="AL490" s="79"/>
      <c r="AM490" s="79"/>
      <c r="AN490" s="79"/>
      <c r="AO490" s="79"/>
      <c r="AP490" s="79"/>
      <c r="AQ490" s="79"/>
      <c r="AR490" s="79"/>
      <c r="AS490" s="79"/>
      <c r="AT490" s="79"/>
    </row>
    <row r="491" spans="23:46" ht="12.75" customHeight="1">
      <c r="W491" s="79"/>
      <c r="X491" s="79"/>
      <c r="Y491" s="79"/>
      <c r="Z491" s="79"/>
      <c r="AA491" s="79"/>
      <c r="AB491" s="79"/>
      <c r="AC491" s="79"/>
      <c r="AD491" s="79"/>
      <c r="AE491" s="79"/>
      <c r="AF491" s="79"/>
      <c r="AG491" s="79"/>
      <c r="AH491" s="79"/>
      <c r="AI491" s="79"/>
      <c r="AJ491" s="79"/>
      <c r="AK491" s="79"/>
      <c r="AL491" s="79"/>
      <c r="AM491" s="79"/>
      <c r="AN491" s="79"/>
      <c r="AO491" s="79"/>
      <c r="AP491" s="79"/>
      <c r="AQ491" s="79"/>
      <c r="AR491" s="79"/>
      <c r="AS491" s="79"/>
      <c r="AT491" s="79"/>
    </row>
    <row r="492" spans="23:46" ht="12.75" customHeight="1">
      <c r="W492" s="79"/>
      <c r="X492" s="79"/>
      <c r="Y492" s="79"/>
      <c r="Z492" s="79"/>
      <c r="AA492" s="79"/>
      <c r="AB492" s="79"/>
      <c r="AC492" s="79"/>
      <c r="AD492" s="79"/>
      <c r="AE492" s="79"/>
      <c r="AF492" s="79"/>
      <c r="AG492" s="79"/>
      <c r="AH492" s="79"/>
      <c r="AI492" s="79"/>
      <c r="AJ492" s="79"/>
      <c r="AK492" s="79"/>
      <c r="AL492" s="79"/>
      <c r="AM492" s="79"/>
      <c r="AN492" s="79"/>
      <c r="AO492" s="79"/>
      <c r="AP492" s="79"/>
      <c r="AQ492" s="79"/>
      <c r="AR492" s="79"/>
      <c r="AS492" s="79"/>
      <c r="AT492" s="79"/>
    </row>
    <row r="493" spans="23:46" ht="12.75" customHeight="1">
      <c r="W493" s="79"/>
      <c r="X493" s="79"/>
      <c r="Y493" s="79"/>
      <c r="Z493" s="79"/>
      <c r="AA493" s="79"/>
      <c r="AB493" s="79"/>
      <c r="AC493" s="79"/>
      <c r="AD493" s="79"/>
      <c r="AE493" s="79"/>
      <c r="AF493" s="79"/>
      <c r="AG493" s="79"/>
      <c r="AH493" s="79"/>
      <c r="AI493" s="79"/>
      <c r="AJ493" s="79"/>
      <c r="AK493" s="79"/>
      <c r="AL493" s="79"/>
      <c r="AM493" s="79"/>
      <c r="AN493" s="79"/>
      <c r="AO493" s="79"/>
      <c r="AP493" s="79"/>
      <c r="AQ493" s="79"/>
      <c r="AR493" s="79"/>
      <c r="AS493" s="79"/>
      <c r="AT493" s="79"/>
    </row>
    <row r="494" spans="23:46" ht="12.75" customHeight="1">
      <c r="W494" s="79"/>
      <c r="X494" s="79"/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  <c r="AI494" s="79"/>
      <c r="AJ494" s="79"/>
      <c r="AK494" s="79"/>
      <c r="AL494" s="79"/>
      <c r="AM494" s="79"/>
      <c r="AN494" s="79"/>
      <c r="AO494" s="79"/>
      <c r="AP494" s="79"/>
      <c r="AQ494" s="79"/>
      <c r="AR494" s="79"/>
      <c r="AS494" s="79"/>
      <c r="AT494" s="79"/>
    </row>
    <row r="495" spans="23:46" ht="12.75" customHeight="1"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  <c r="AI495" s="79"/>
      <c r="AJ495" s="79"/>
      <c r="AK495" s="79"/>
      <c r="AL495" s="79"/>
      <c r="AM495" s="79"/>
      <c r="AN495" s="79"/>
      <c r="AO495" s="79"/>
      <c r="AP495" s="79"/>
      <c r="AQ495" s="79"/>
      <c r="AR495" s="79"/>
      <c r="AS495" s="79"/>
      <c r="AT495" s="79"/>
    </row>
    <row r="496" spans="23:46" ht="12.75" customHeight="1">
      <c r="W496" s="79"/>
      <c r="X496" s="79"/>
      <c r="Y496" s="79"/>
      <c r="Z496" s="79"/>
      <c r="AA496" s="79"/>
      <c r="AB496" s="79"/>
      <c r="AC496" s="79"/>
      <c r="AD496" s="79"/>
      <c r="AE496" s="79"/>
      <c r="AF496" s="79"/>
      <c r="AG496" s="79"/>
      <c r="AH496" s="79"/>
      <c r="AI496" s="79"/>
      <c r="AJ496" s="79"/>
      <c r="AK496" s="79"/>
      <c r="AL496" s="79"/>
      <c r="AM496" s="79"/>
      <c r="AN496" s="79"/>
      <c r="AO496" s="79"/>
      <c r="AP496" s="79"/>
      <c r="AQ496" s="79"/>
      <c r="AR496" s="79"/>
      <c r="AS496" s="79"/>
      <c r="AT496" s="79"/>
    </row>
    <row r="497" spans="23:46" ht="12.75" customHeight="1">
      <c r="W497" s="79"/>
      <c r="X497" s="79"/>
      <c r="Y497" s="79"/>
      <c r="Z497" s="79"/>
      <c r="AA497" s="79"/>
      <c r="AB497" s="79"/>
      <c r="AC497" s="79"/>
      <c r="AD497" s="79"/>
      <c r="AE497" s="79"/>
      <c r="AF497" s="79"/>
      <c r="AG497" s="79"/>
      <c r="AH497" s="79"/>
      <c r="AI497" s="79"/>
      <c r="AJ497" s="79"/>
      <c r="AK497" s="79"/>
      <c r="AL497" s="79"/>
      <c r="AM497" s="79"/>
      <c r="AN497" s="79"/>
      <c r="AO497" s="79"/>
      <c r="AP497" s="79"/>
      <c r="AQ497" s="79"/>
      <c r="AR497" s="79"/>
      <c r="AS497" s="79"/>
      <c r="AT497" s="79"/>
    </row>
    <row r="498" spans="23:46" ht="12.75" customHeight="1"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/>
      <c r="AI498" s="79"/>
      <c r="AJ498" s="79"/>
      <c r="AK498" s="79"/>
      <c r="AL498" s="79"/>
      <c r="AM498" s="79"/>
      <c r="AN498" s="79"/>
      <c r="AO498" s="79"/>
      <c r="AP498" s="79"/>
      <c r="AQ498" s="79"/>
      <c r="AR498" s="79"/>
      <c r="AS498" s="79"/>
      <c r="AT498" s="79"/>
    </row>
    <row r="499" spans="23:46" ht="12.75" customHeight="1">
      <c r="W499" s="79"/>
      <c r="X499" s="79"/>
      <c r="Y499" s="79"/>
      <c r="Z499" s="79"/>
      <c r="AA499" s="79"/>
      <c r="AB499" s="79"/>
      <c r="AC499" s="79"/>
      <c r="AD499" s="79"/>
      <c r="AE499" s="79"/>
      <c r="AF499" s="79"/>
      <c r="AG499" s="79"/>
      <c r="AH499" s="79"/>
      <c r="AI499" s="79"/>
      <c r="AJ499" s="79"/>
      <c r="AK499" s="79"/>
      <c r="AL499" s="79"/>
      <c r="AM499" s="79"/>
      <c r="AN499" s="79"/>
      <c r="AO499" s="79"/>
      <c r="AP499" s="79"/>
      <c r="AQ499" s="79"/>
      <c r="AR499" s="79"/>
      <c r="AS499" s="79"/>
      <c r="AT499" s="79"/>
    </row>
    <row r="500" spans="23:46" ht="12.75" customHeight="1">
      <c r="W500" s="79"/>
      <c r="X500" s="79"/>
      <c r="Y500" s="79"/>
      <c r="Z500" s="79"/>
      <c r="AA500" s="79"/>
      <c r="AB500" s="79"/>
      <c r="AC500" s="79"/>
      <c r="AD500" s="79"/>
      <c r="AE500" s="79"/>
      <c r="AF500" s="79"/>
      <c r="AG500" s="79"/>
      <c r="AH500" s="79"/>
      <c r="AI500" s="79"/>
      <c r="AJ500" s="79"/>
      <c r="AK500" s="79"/>
      <c r="AL500" s="79"/>
      <c r="AM500" s="79"/>
      <c r="AN500" s="79"/>
      <c r="AO500" s="79"/>
      <c r="AP500" s="79"/>
      <c r="AQ500" s="79"/>
      <c r="AR500" s="79"/>
      <c r="AS500" s="79"/>
      <c r="AT500" s="79"/>
    </row>
    <row r="501" spans="23:46" ht="12.75" customHeight="1">
      <c r="W501" s="79"/>
      <c r="X501" s="79"/>
      <c r="Y501" s="79"/>
      <c r="Z501" s="79"/>
      <c r="AA501" s="79"/>
      <c r="AB501" s="79"/>
      <c r="AC501" s="79"/>
      <c r="AD501" s="79"/>
      <c r="AE501" s="79"/>
      <c r="AF501" s="79"/>
      <c r="AG501" s="79"/>
      <c r="AH501" s="79"/>
      <c r="AI501" s="79"/>
      <c r="AJ501" s="79"/>
      <c r="AK501" s="79"/>
      <c r="AL501" s="79"/>
      <c r="AM501" s="79"/>
      <c r="AN501" s="79"/>
      <c r="AO501" s="79"/>
      <c r="AP501" s="79"/>
      <c r="AQ501" s="79"/>
      <c r="AR501" s="79"/>
      <c r="AS501" s="79"/>
      <c r="AT501" s="79"/>
    </row>
    <row r="502" spans="23:46" ht="12.75" customHeight="1"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  <c r="AI502" s="79"/>
      <c r="AJ502" s="79"/>
      <c r="AK502" s="79"/>
      <c r="AL502" s="79"/>
      <c r="AM502" s="79"/>
      <c r="AN502" s="79"/>
      <c r="AO502" s="79"/>
      <c r="AP502" s="79"/>
      <c r="AQ502" s="79"/>
      <c r="AR502" s="79"/>
      <c r="AS502" s="79"/>
      <c r="AT502" s="79"/>
    </row>
    <row r="503" spans="23:46" ht="12.75" customHeight="1">
      <c r="W503" s="79"/>
      <c r="X503" s="79"/>
      <c r="Y503" s="79"/>
      <c r="Z503" s="79"/>
      <c r="AA503" s="79"/>
      <c r="AB503" s="79"/>
      <c r="AC503" s="79"/>
      <c r="AD503" s="79"/>
      <c r="AE503" s="79"/>
      <c r="AF503" s="79"/>
      <c r="AG503" s="79"/>
      <c r="AH503" s="79"/>
      <c r="AI503" s="79"/>
      <c r="AJ503" s="79"/>
      <c r="AK503" s="79"/>
      <c r="AL503" s="79"/>
      <c r="AM503" s="79"/>
      <c r="AN503" s="79"/>
      <c r="AO503" s="79"/>
      <c r="AP503" s="79"/>
      <c r="AQ503" s="79"/>
      <c r="AR503" s="79"/>
      <c r="AS503" s="79"/>
      <c r="AT503" s="79"/>
    </row>
    <row r="504" spans="23:46" ht="12.75" customHeight="1">
      <c r="W504" s="79"/>
      <c r="X504" s="79"/>
      <c r="Y504" s="79"/>
      <c r="Z504" s="79"/>
      <c r="AA504" s="79"/>
      <c r="AB504" s="79"/>
      <c r="AC504" s="79"/>
      <c r="AD504" s="79"/>
      <c r="AE504" s="79"/>
      <c r="AF504" s="79"/>
      <c r="AG504" s="79"/>
      <c r="AH504" s="79"/>
      <c r="AI504" s="79"/>
      <c r="AJ504" s="79"/>
      <c r="AK504" s="79"/>
      <c r="AL504" s="79"/>
      <c r="AM504" s="79"/>
      <c r="AN504" s="79"/>
      <c r="AO504" s="79"/>
      <c r="AP504" s="79"/>
      <c r="AQ504" s="79"/>
      <c r="AR504" s="79"/>
      <c r="AS504" s="79"/>
      <c r="AT504" s="79"/>
    </row>
    <row r="505" spans="23:46" ht="12.75" customHeight="1">
      <c r="W505" s="79"/>
      <c r="X505" s="79"/>
      <c r="Y505" s="79"/>
      <c r="Z505" s="79"/>
      <c r="AA505" s="79"/>
      <c r="AB505" s="79"/>
      <c r="AC505" s="79"/>
      <c r="AD505" s="79"/>
      <c r="AE505" s="79"/>
      <c r="AF505" s="79"/>
      <c r="AG505" s="79"/>
      <c r="AH505" s="79"/>
      <c r="AI505" s="79"/>
      <c r="AJ505" s="79"/>
      <c r="AK505" s="79"/>
      <c r="AL505" s="79"/>
      <c r="AM505" s="79"/>
      <c r="AN505" s="79"/>
      <c r="AO505" s="79"/>
      <c r="AP505" s="79"/>
      <c r="AQ505" s="79"/>
      <c r="AR505" s="79"/>
      <c r="AS505" s="79"/>
      <c r="AT505" s="79"/>
    </row>
    <row r="506" spans="23:46" ht="12.75" customHeight="1">
      <c r="W506" s="79"/>
      <c r="X506" s="79"/>
      <c r="Y506" s="79"/>
      <c r="Z506" s="79"/>
      <c r="AA506" s="79"/>
      <c r="AB506" s="79"/>
      <c r="AC506" s="79"/>
      <c r="AD506" s="79"/>
      <c r="AE506" s="79"/>
      <c r="AF506" s="79"/>
      <c r="AG506" s="79"/>
      <c r="AH506" s="79"/>
      <c r="AI506" s="79"/>
      <c r="AJ506" s="79"/>
      <c r="AK506" s="79"/>
      <c r="AL506" s="79"/>
      <c r="AM506" s="79"/>
      <c r="AN506" s="79"/>
      <c r="AO506" s="79"/>
      <c r="AP506" s="79"/>
      <c r="AQ506" s="79"/>
      <c r="AR506" s="79"/>
      <c r="AS506" s="79"/>
      <c r="AT506" s="79"/>
    </row>
    <row r="507" spans="23:46" ht="12.75" customHeight="1">
      <c r="W507" s="79"/>
      <c r="X507" s="79"/>
      <c r="Y507" s="79"/>
      <c r="Z507" s="79"/>
      <c r="AA507" s="79"/>
      <c r="AB507" s="79"/>
      <c r="AC507" s="79"/>
      <c r="AD507" s="79"/>
      <c r="AE507" s="79"/>
      <c r="AF507" s="79"/>
      <c r="AG507" s="79"/>
      <c r="AH507" s="79"/>
      <c r="AI507" s="79"/>
      <c r="AJ507" s="79"/>
      <c r="AK507" s="79"/>
      <c r="AL507" s="79"/>
      <c r="AM507" s="79"/>
      <c r="AN507" s="79"/>
      <c r="AO507" s="79"/>
      <c r="AP507" s="79"/>
      <c r="AQ507" s="79"/>
      <c r="AR507" s="79"/>
      <c r="AS507" s="79"/>
      <c r="AT507" s="79"/>
    </row>
    <row r="508" spans="23:46" ht="12.75" customHeight="1"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  <c r="AI508" s="79"/>
      <c r="AJ508" s="79"/>
      <c r="AK508" s="79"/>
      <c r="AL508" s="79"/>
      <c r="AM508" s="79"/>
      <c r="AN508" s="79"/>
      <c r="AO508" s="79"/>
      <c r="AP508" s="79"/>
      <c r="AQ508" s="79"/>
      <c r="AR508" s="79"/>
      <c r="AS508" s="79"/>
      <c r="AT508" s="79"/>
    </row>
    <row r="509" spans="23:46" ht="12.75" customHeight="1"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  <c r="AI509" s="79"/>
      <c r="AJ509" s="79"/>
      <c r="AK509" s="79"/>
      <c r="AL509" s="79"/>
      <c r="AM509" s="79"/>
      <c r="AN509" s="79"/>
      <c r="AO509" s="79"/>
      <c r="AP509" s="79"/>
      <c r="AQ509" s="79"/>
      <c r="AR509" s="79"/>
      <c r="AS509" s="79"/>
      <c r="AT509" s="79"/>
    </row>
    <row r="510" spans="23:46" ht="12.75" customHeight="1"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  <c r="AI510" s="79"/>
      <c r="AJ510" s="79"/>
      <c r="AK510" s="79"/>
      <c r="AL510" s="79"/>
      <c r="AM510" s="79"/>
      <c r="AN510" s="79"/>
      <c r="AO510" s="79"/>
      <c r="AP510" s="79"/>
      <c r="AQ510" s="79"/>
      <c r="AR510" s="79"/>
      <c r="AS510" s="79"/>
      <c r="AT510" s="79"/>
    </row>
    <row r="511" spans="23:46" ht="12.75" customHeight="1">
      <c r="W511" s="79"/>
      <c r="X511" s="79"/>
      <c r="Y511" s="79"/>
      <c r="Z511" s="79"/>
      <c r="AA511" s="79"/>
      <c r="AB511" s="79"/>
      <c r="AC511" s="79"/>
      <c r="AD511" s="79"/>
      <c r="AE511" s="79"/>
      <c r="AF511" s="79"/>
      <c r="AG511" s="79"/>
      <c r="AH511" s="79"/>
      <c r="AI511" s="79"/>
      <c r="AJ511" s="79"/>
      <c r="AK511" s="79"/>
      <c r="AL511" s="79"/>
      <c r="AM511" s="79"/>
      <c r="AN511" s="79"/>
      <c r="AO511" s="79"/>
      <c r="AP511" s="79"/>
      <c r="AQ511" s="79"/>
      <c r="AR511" s="79"/>
      <c r="AS511" s="79"/>
      <c r="AT511" s="79"/>
    </row>
    <row r="512" spans="23:46" ht="12.75" customHeight="1"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  <c r="AI512" s="79"/>
      <c r="AJ512" s="79"/>
      <c r="AK512" s="79"/>
      <c r="AL512" s="79"/>
      <c r="AM512" s="79"/>
      <c r="AN512" s="79"/>
      <c r="AO512" s="79"/>
      <c r="AP512" s="79"/>
      <c r="AQ512" s="79"/>
      <c r="AR512" s="79"/>
      <c r="AS512" s="79"/>
      <c r="AT512" s="79"/>
    </row>
    <row r="513" spans="23:46" ht="12.75" customHeight="1">
      <c r="W513" s="79"/>
      <c r="X513" s="79"/>
      <c r="Y513" s="79"/>
      <c r="Z513" s="79"/>
      <c r="AA513" s="79"/>
      <c r="AB513" s="79"/>
      <c r="AC513" s="79"/>
      <c r="AD513" s="79"/>
      <c r="AE513" s="79"/>
      <c r="AF513" s="79"/>
      <c r="AG513" s="79"/>
      <c r="AH513" s="79"/>
      <c r="AI513" s="79"/>
      <c r="AJ513" s="79"/>
      <c r="AK513" s="79"/>
      <c r="AL513" s="79"/>
      <c r="AM513" s="79"/>
      <c r="AN513" s="79"/>
      <c r="AO513" s="79"/>
      <c r="AP513" s="79"/>
      <c r="AQ513" s="79"/>
      <c r="AR513" s="79"/>
      <c r="AS513" s="79"/>
      <c r="AT513" s="79"/>
    </row>
    <row r="514" spans="23:46" ht="12.75" customHeight="1"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  <c r="AI514" s="79"/>
      <c r="AJ514" s="79"/>
      <c r="AK514" s="79"/>
      <c r="AL514" s="79"/>
      <c r="AM514" s="79"/>
      <c r="AN514" s="79"/>
      <c r="AO514" s="79"/>
      <c r="AP514" s="79"/>
      <c r="AQ514" s="79"/>
      <c r="AR514" s="79"/>
      <c r="AS514" s="79"/>
      <c r="AT514" s="79"/>
    </row>
    <row r="515" spans="23:46" ht="12.75" customHeight="1"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  <c r="AI515" s="79"/>
      <c r="AJ515" s="79"/>
      <c r="AK515" s="79"/>
      <c r="AL515" s="79"/>
      <c r="AM515" s="79"/>
      <c r="AN515" s="79"/>
      <c r="AO515" s="79"/>
      <c r="AP515" s="79"/>
      <c r="AQ515" s="79"/>
      <c r="AR515" s="79"/>
      <c r="AS515" s="79"/>
      <c r="AT515" s="79"/>
    </row>
    <row r="516" spans="23:46" ht="12.75" customHeight="1"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  <c r="AJ516" s="79"/>
      <c r="AK516" s="79"/>
      <c r="AL516" s="79"/>
      <c r="AM516" s="79"/>
      <c r="AN516" s="79"/>
      <c r="AO516" s="79"/>
      <c r="AP516" s="79"/>
      <c r="AQ516" s="79"/>
      <c r="AR516" s="79"/>
      <c r="AS516" s="79"/>
      <c r="AT516" s="79"/>
    </row>
    <row r="517" spans="23:46" ht="12.75" customHeight="1"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  <c r="AI517" s="79"/>
      <c r="AJ517" s="79"/>
      <c r="AK517" s="79"/>
      <c r="AL517" s="79"/>
      <c r="AM517" s="79"/>
      <c r="AN517" s="79"/>
      <c r="AO517" s="79"/>
      <c r="AP517" s="79"/>
      <c r="AQ517" s="79"/>
      <c r="AR517" s="79"/>
      <c r="AS517" s="79"/>
      <c r="AT517" s="79"/>
    </row>
    <row r="518" spans="23:46" ht="12.75" customHeight="1"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  <c r="AI518" s="79"/>
      <c r="AJ518" s="79"/>
      <c r="AK518" s="79"/>
      <c r="AL518" s="79"/>
      <c r="AM518" s="79"/>
      <c r="AN518" s="79"/>
      <c r="AO518" s="79"/>
      <c r="AP518" s="79"/>
      <c r="AQ518" s="79"/>
      <c r="AR518" s="79"/>
      <c r="AS518" s="79"/>
      <c r="AT518" s="79"/>
    </row>
    <row r="519" spans="23:46" ht="12.75" customHeight="1"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/>
      <c r="AJ519" s="79"/>
      <c r="AK519" s="79"/>
      <c r="AL519" s="79"/>
      <c r="AM519" s="79"/>
      <c r="AN519" s="79"/>
      <c r="AO519" s="79"/>
      <c r="AP519" s="79"/>
      <c r="AQ519" s="79"/>
      <c r="AR519" s="79"/>
      <c r="AS519" s="79"/>
      <c r="AT519" s="79"/>
    </row>
    <row r="520" spans="23:46" ht="12.75" customHeight="1"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  <c r="AJ520" s="79"/>
      <c r="AK520" s="79"/>
      <c r="AL520" s="79"/>
      <c r="AM520" s="79"/>
      <c r="AN520" s="79"/>
      <c r="AO520" s="79"/>
      <c r="AP520" s="79"/>
      <c r="AQ520" s="79"/>
      <c r="AR520" s="79"/>
      <c r="AS520" s="79"/>
      <c r="AT520" s="79"/>
    </row>
    <row r="521" spans="23:46" ht="12.75" customHeight="1"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  <c r="AI521" s="79"/>
      <c r="AJ521" s="79"/>
      <c r="AK521" s="79"/>
      <c r="AL521" s="79"/>
      <c r="AM521" s="79"/>
      <c r="AN521" s="79"/>
      <c r="AO521" s="79"/>
      <c r="AP521" s="79"/>
      <c r="AQ521" s="79"/>
      <c r="AR521" s="79"/>
      <c r="AS521" s="79"/>
      <c r="AT521" s="79"/>
    </row>
    <row r="522" spans="23:46" ht="12.75" customHeight="1"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  <c r="AL522" s="79"/>
      <c r="AM522" s="79"/>
      <c r="AN522" s="79"/>
      <c r="AO522" s="79"/>
      <c r="AP522" s="79"/>
      <c r="AQ522" s="79"/>
      <c r="AR522" s="79"/>
      <c r="AS522" s="79"/>
      <c r="AT522" s="79"/>
    </row>
    <row r="523" spans="23:46" ht="12.75" customHeight="1"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  <c r="AJ523" s="79"/>
      <c r="AK523" s="79"/>
      <c r="AL523" s="79"/>
      <c r="AM523" s="79"/>
      <c r="AN523" s="79"/>
      <c r="AO523" s="79"/>
      <c r="AP523" s="79"/>
      <c r="AQ523" s="79"/>
      <c r="AR523" s="79"/>
      <c r="AS523" s="79"/>
      <c r="AT523" s="79"/>
    </row>
    <row r="524" spans="23:46" ht="12.75" customHeight="1"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  <c r="AJ524" s="79"/>
      <c r="AK524" s="79"/>
      <c r="AL524" s="79"/>
      <c r="AM524" s="79"/>
      <c r="AN524" s="79"/>
      <c r="AO524" s="79"/>
      <c r="AP524" s="79"/>
      <c r="AQ524" s="79"/>
      <c r="AR524" s="79"/>
      <c r="AS524" s="79"/>
      <c r="AT524" s="79"/>
    </row>
    <row r="525" spans="23:46" ht="12.75" customHeight="1"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  <c r="AJ525" s="79"/>
      <c r="AK525" s="79"/>
      <c r="AL525" s="79"/>
      <c r="AM525" s="79"/>
      <c r="AN525" s="79"/>
      <c r="AO525" s="79"/>
      <c r="AP525" s="79"/>
      <c r="AQ525" s="79"/>
      <c r="AR525" s="79"/>
      <c r="AS525" s="79"/>
      <c r="AT525" s="79"/>
    </row>
    <row r="526" spans="23:46" ht="12.75" customHeight="1"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  <c r="AL526" s="79"/>
      <c r="AM526" s="79"/>
      <c r="AN526" s="79"/>
      <c r="AO526" s="79"/>
      <c r="AP526" s="79"/>
      <c r="AQ526" s="79"/>
      <c r="AR526" s="79"/>
      <c r="AS526" s="79"/>
      <c r="AT526" s="79"/>
    </row>
    <row r="527" spans="23:46" ht="12.75" customHeight="1"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  <c r="AL527" s="79"/>
      <c r="AM527" s="79"/>
      <c r="AN527" s="79"/>
      <c r="AO527" s="79"/>
      <c r="AP527" s="79"/>
      <c r="AQ527" s="79"/>
      <c r="AR527" s="79"/>
      <c r="AS527" s="79"/>
      <c r="AT527" s="79"/>
    </row>
    <row r="528" spans="23:46" ht="12.75" customHeight="1"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  <c r="AL528" s="79"/>
      <c r="AM528" s="79"/>
      <c r="AN528" s="79"/>
      <c r="AO528" s="79"/>
      <c r="AP528" s="79"/>
      <c r="AQ528" s="79"/>
      <c r="AR528" s="79"/>
      <c r="AS528" s="79"/>
      <c r="AT528" s="79"/>
    </row>
    <row r="529" spans="23:46" ht="12.75" customHeight="1">
      <c r="W529" s="79"/>
      <c r="X529" s="79"/>
      <c r="Y529" s="79"/>
      <c r="Z529" s="79"/>
      <c r="AA529" s="79"/>
      <c r="AB529" s="79"/>
      <c r="AC529" s="79"/>
      <c r="AD529" s="79"/>
      <c r="AE529" s="79"/>
      <c r="AF529" s="79"/>
      <c r="AG529" s="79"/>
      <c r="AH529" s="79"/>
      <c r="AI529" s="79"/>
      <c r="AJ529" s="79"/>
      <c r="AK529" s="79"/>
      <c r="AL529" s="79"/>
      <c r="AM529" s="79"/>
      <c r="AN529" s="79"/>
      <c r="AO529" s="79"/>
      <c r="AP529" s="79"/>
      <c r="AQ529" s="79"/>
      <c r="AR529" s="79"/>
      <c r="AS529" s="79"/>
      <c r="AT529" s="79"/>
    </row>
    <row r="530" spans="23:46" ht="12.75" customHeight="1">
      <c r="W530" s="79"/>
      <c r="X530" s="79"/>
      <c r="Y530" s="79"/>
      <c r="Z530" s="79"/>
      <c r="AA530" s="79"/>
      <c r="AB530" s="79"/>
      <c r="AC530" s="79"/>
      <c r="AD530" s="79"/>
      <c r="AE530" s="79"/>
      <c r="AF530" s="79"/>
      <c r="AG530" s="79"/>
      <c r="AH530" s="79"/>
      <c r="AI530" s="79"/>
      <c r="AJ530" s="79"/>
      <c r="AK530" s="79"/>
      <c r="AL530" s="79"/>
      <c r="AM530" s="79"/>
      <c r="AN530" s="79"/>
      <c r="AO530" s="79"/>
      <c r="AP530" s="79"/>
      <c r="AQ530" s="79"/>
      <c r="AR530" s="79"/>
      <c r="AS530" s="79"/>
      <c r="AT530" s="79"/>
    </row>
    <row r="531" spans="23:46" ht="12.75" customHeight="1">
      <c r="W531" s="79"/>
      <c r="X531" s="79"/>
      <c r="Y531" s="79"/>
      <c r="Z531" s="79"/>
      <c r="AA531" s="79"/>
      <c r="AB531" s="79"/>
      <c r="AC531" s="79"/>
      <c r="AD531" s="79"/>
      <c r="AE531" s="79"/>
      <c r="AF531" s="79"/>
      <c r="AG531" s="79"/>
      <c r="AH531" s="79"/>
      <c r="AI531" s="79"/>
      <c r="AJ531" s="79"/>
      <c r="AK531" s="79"/>
      <c r="AL531" s="79"/>
      <c r="AM531" s="79"/>
      <c r="AN531" s="79"/>
      <c r="AO531" s="79"/>
      <c r="AP531" s="79"/>
      <c r="AQ531" s="79"/>
      <c r="AR531" s="79"/>
      <c r="AS531" s="79"/>
      <c r="AT531" s="79"/>
    </row>
    <row r="532" spans="23:46" ht="12.75" customHeight="1">
      <c r="W532" s="79"/>
      <c r="X532" s="79"/>
      <c r="Y532" s="79"/>
      <c r="Z532" s="79"/>
      <c r="AA532" s="79"/>
      <c r="AB532" s="79"/>
      <c r="AC532" s="79"/>
      <c r="AD532" s="79"/>
      <c r="AE532" s="79"/>
      <c r="AF532" s="79"/>
      <c r="AG532" s="79"/>
      <c r="AH532" s="79"/>
      <c r="AI532" s="79"/>
      <c r="AJ532" s="79"/>
      <c r="AK532" s="79"/>
      <c r="AL532" s="79"/>
      <c r="AM532" s="79"/>
      <c r="AN532" s="79"/>
      <c r="AO532" s="79"/>
      <c r="AP532" s="79"/>
      <c r="AQ532" s="79"/>
      <c r="AR532" s="79"/>
      <c r="AS532" s="79"/>
      <c r="AT532" s="79"/>
    </row>
    <row r="533" spans="23:46" ht="12.75" customHeight="1">
      <c r="W533" s="79"/>
      <c r="X533" s="79"/>
      <c r="Y533" s="79"/>
      <c r="Z533" s="79"/>
      <c r="AA533" s="79"/>
      <c r="AB533" s="79"/>
      <c r="AC533" s="79"/>
      <c r="AD533" s="79"/>
      <c r="AE533" s="79"/>
      <c r="AF533" s="79"/>
      <c r="AG533" s="79"/>
      <c r="AH533" s="79"/>
      <c r="AI533" s="79"/>
      <c r="AJ533" s="79"/>
      <c r="AK533" s="79"/>
      <c r="AL533" s="79"/>
      <c r="AM533" s="79"/>
      <c r="AN533" s="79"/>
      <c r="AO533" s="79"/>
      <c r="AP533" s="79"/>
      <c r="AQ533" s="79"/>
      <c r="AR533" s="79"/>
      <c r="AS533" s="79"/>
      <c r="AT533" s="79"/>
    </row>
    <row r="534" spans="23:46" ht="12.75" customHeight="1">
      <c r="W534" s="79"/>
      <c r="X534" s="79"/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  <c r="AI534" s="79"/>
      <c r="AJ534" s="79"/>
      <c r="AK534" s="79"/>
      <c r="AL534" s="79"/>
      <c r="AM534" s="79"/>
      <c r="AN534" s="79"/>
      <c r="AO534" s="79"/>
      <c r="AP534" s="79"/>
      <c r="AQ534" s="79"/>
      <c r="AR534" s="79"/>
      <c r="AS534" s="79"/>
      <c r="AT534" s="79"/>
    </row>
    <row r="535" spans="23:46" ht="12.75" customHeight="1">
      <c r="W535" s="79"/>
      <c r="X535" s="79"/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  <c r="AI535" s="79"/>
      <c r="AJ535" s="79"/>
      <c r="AK535" s="79"/>
      <c r="AL535" s="79"/>
      <c r="AM535" s="79"/>
      <c r="AN535" s="79"/>
      <c r="AO535" s="79"/>
      <c r="AP535" s="79"/>
      <c r="AQ535" s="79"/>
      <c r="AR535" s="79"/>
      <c r="AS535" s="79"/>
      <c r="AT535" s="79"/>
    </row>
    <row r="536" spans="23:46" ht="12.75" customHeight="1"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  <c r="AI536" s="79"/>
      <c r="AJ536" s="79"/>
      <c r="AK536" s="79"/>
      <c r="AL536" s="79"/>
      <c r="AM536" s="79"/>
      <c r="AN536" s="79"/>
      <c r="AO536" s="79"/>
      <c r="AP536" s="79"/>
      <c r="AQ536" s="79"/>
      <c r="AR536" s="79"/>
      <c r="AS536" s="79"/>
      <c r="AT536" s="79"/>
    </row>
    <row r="537" spans="23:46" ht="12.75" customHeight="1"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  <c r="AI537" s="79"/>
      <c r="AJ537" s="79"/>
      <c r="AK537" s="79"/>
      <c r="AL537" s="79"/>
      <c r="AM537" s="79"/>
      <c r="AN537" s="79"/>
      <c r="AO537" s="79"/>
      <c r="AP537" s="79"/>
      <c r="AQ537" s="79"/>
      <c r="AR537" s="79"/>
      <c r="AS537" s="79"/>
      <c r="AT537" s="79"/>
    </row>
    <row r="538" spans="23:46" ht="12.75" customHeight="1">
      <c r="W538" s="79"/>
      <c r="X538" s="79"/>
      <c r="Y538" s="79"/>
      <c r="Z538" s="79"/>
      <c r="AA538" s="79"/>
      <c r="AB538" s="79"/>
      <c r="AC538" s="79"/>
      <c r="AD538" s="79"/>
      <c r="AE538" s="79"/>
      <c r="AF538" s="79"/>
      <c r="AG538" s="79"/>
      <c r="AH538" s="79"/>
      <c r="AI538" s="79"/>
      <c r="AJ538" s="79"/>
      <c r="AK538" s="79"/>
      <c r="AL538" s="79"/>
      <c r="AM538" s="79"/>
      <c r="AN538" s="79"/>
      <c r="AO538" s="79"/>
      <c r="AP538" s="79"/>
      <c r="AQ538" s="79"/>
      <c r="AR538" s="79"/>
      <c r="AS538" s="79"/>
      <c r="AT538" s="79"/>
    </row>
    <row r="539" spans="23:46" ht="12.75" customHeight="1">
      <c r="W539" s="79"/>
      <c r="X539" s="79"/>
      <c r="Y539" s="79"/>
      <c r="Z539" s="79"/>
      <c r="AA539" s="79"/>
      <c r="AB539" s="79"/>
      <c r="AC539" s="79"/>
      <c r="AD539" s="79"/>
      <c r="AE539" s="79"/>
      <c r="AF539" s="79"/>
      <c r="AG539" s="79"/>
      <c r="AH539" s="79"/>
      <c r="AI539" s="79"/>
      <c r="AJ539" s="79"/>
      <c r="AK539" s="79"/>
      <c r="AL539" s="79"/>
      <c r="AM539" s="79"/>
      <c r="AN539" s="79"/>
      <c r="AO539" s="79"/>
      <c r="AP539" s="79"/>
      <c r="AQ539" s="79"/>
      <c r="AR539" s="79"/>
      <c r="AS539" s="79"/>
      <c r="AT539" s="79"/>
    </row>
    <row r="540" spans="23:46" ht="12.75" customHeight="1">
      <c r="W540" s="79"/>
      <c r="X540" s="79"/>
      <c r="Y540" s="79"/>
      <c r="Z540" s="79"/>
      <c r="AA540" s="79"/>
      <c r="AB540" s="79"/>
      <c r="AC540" s="79"/>
      <c r="AD540" s="79"/>
      <c r="AE540" s="79"/>
      <c r="AF540" s="79"/>
      <c r="AG540" s="79"/>
      <c r="AH540" s="79"/>
      <c r="AI540" s="79"/>
      <c r="AJ540" s="79"/>
      <c r="AK540" s="79"/>
      <c r="AL540" s="79"/>
      <c r="AM540" s="79"/>
      <c r="AN540" s="79"/>
      <c r="AO540" s="79"/>
      <c r="AP540" s="79"/>
      <c r="AQ540" s="79"/>
      <c r="AR540" s="79"/>
      <c r="AS540" s="79"/>
      <c r="AT540" s="79"/>
    </row>
    <row r="541" spans="23:46" ht="12.75" customHeight="1"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  <c r="AJ541" s="79"/>
      <c r="AK541" s="79"/>
      <c r="AL541" s="79"/>
      <c r="AM541" s="79"/>
      <c r="AN541" s="79"/>
      <c r="AO541" s="79"/>
      <c r="AP541" s="79"/>
      <c r="AQ541" s="79"/>
      <c r="AR541" s="79"/>
      <c r="AS541" s="79"/>
      <c r="AT541" s="79"/>
    </row>
    <row r="542" spans="23:46" ht="12.75" customHeight="1"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  <c r="AG542" s="79"/>
      <c r="AH542" s="79"/>
      <c r="AI542" s="79"/>
      <c r="AJ542" s="79"/>
      <c r="AK542" s="79"/>
      <c r="AL542" s="79"/>
      <c r="AM542" s="79"/>
      <c r="AN542" s="79"/>
      <c r="AO542" s="79"/>
      <c r="AP542" s="79"/>
      <c r="AQ542" s="79"/>
      <c r="AR542" s="79"/>
      <c r="AS542" s="79"/>
      <c r="AT542" s="79"/>
    </row>
    <row r="543" spans="23:46" ht="12.75" customHeight="1"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  <c r="AI543" s="79"/>
      <c r="AJ543" s="79"/>
      <c r="AK543" s="79"/>
      <c r="AL543" s="79"/>
      <c r="AM543" s="79"/>
      <c r="AN543" s="79"/>
      <c r="AO543" s="79"/>
      <c r="AP543" s="79"/>
      <c r="AQ543" s="79"/>
      <c r="AR543" s="79"/>
      <c r="AS543" s="79"/>
      <c r="AT543" s="79"/>
    </row>
    <row r="544" spans="23:46" ht="12.75" customHeight="1">
      <c r="W544" s="79"/>
      <c r="X544" s="79"/>
      <c r="Y544" s="79"/>
      <c r="Z544" s="79"/>
      <c r="AA544" s="79"/>
      <c r="AB544" s="79"/>
      <c r="AC544" s="79"/>
      <c r="AD544" s="79"/>
      <c r="AE544" s="79"/>
      <c r="AF544" s="79"/>
      <c r="AG544" s="79"/>
      <c r="AH544" s="79"/>
      <c r="AI544" s="79"/>
      <c r="AJ544" s="79"/>
      <c r="AK544" s="79"/>
      <c r="AL544" s="79"/>
      <c r="AM544" s="79"/>
      <c r="AN544" s="79"/>
      <c r="AO544" s="79"/>
      <c r="AP544" s="79"/>
      <c r="AQ544" s="79"/>
      <c r="AR544" s="79"/>
      <c r="AS544" s="79"/>
      <c r="AT544" s="79"/>
    </row>
    <row r="545" spans="23:46" ht="12.75" customHeight="1"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  <c r="AI545" s="79"/>
      <c r="AJ545" s="79"/>
      <c r="AK545" s="79"/>
      <c r="AL545" s="79"/>
      <c r="AM545" s="79"/>
      <c r="AN545" s="79"/>
      <c r="AO545" s="79"/>
      <c r="AP545" s="79"/>
      <c r="AQ545" s="79"/>
      <c r="AR545" s="79"/>
      <c r="AS545" s="79"/>
      <c r="AT545" s="79"/>
    </row>
    <row r="546" spans="23:46" ht="12.75" customHeight="1">
      <c r="W546" s="79"/>
      <c r="X546" s="79"/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  <c r="AI546" s="79"/>
      <c r="AJ546" s="79"/>
      <c r="AK546" s="79"/>
      <c r="AL546" s="79"/>
      <c r="AM546" s="79"/>
      <c r="AN546" s="79"/>
      <c r="AO546" s="79"/>
      <c r="AP546" s="79"/>
      <c r="AQ546" s="79"/>
      <c r="AR546" s="79"/>
      <c r="AS546" s="79"/>
      <c r="AT546" s="79"/>
    </row>
    <row r="547" spans="23:46" ht="12.75"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  <c r="AI547" s="79"/>
      <c r="AJ547" s="79"/>
      <c r="AK547" s="79"/>
      <c r="AL547" s="79"/>
      <c r="AM547" s="79"/>
      <c r="AN547" s="79"/>
      <c r="AO547" s="79"/>
      <c r="AP547" s="79"/>
      <c r="AQ547" s="79"/>
      <c r="AR547" s="79"/>
      <c r="AS547" s="79"/>
      <c r="AT547" s="79"/>
    </row>
    <row r="548" spans="23:46" ht="12.75"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79"/>
      <c r="AH548" s="79"/>
      <c r="AI548" s="79"/>
      <c r="AJ548" s="79"/>
      <c r="AK548" s="79"/>
      <c r="AL548" s="79"/>
      <c r="AM548" s="79"/>
      <c r="AN548" s="79"/>
      <c r="AO548" s="79"/>
      <c r="AP548" s="79"/>
      <c r="AQ548" s="79"/>
      <c r="AR548" s="79"/>
      <c r="AS548" s="79"/>
      <c r="AT548" s="79"/>
    </row>
    <row r="549" spans="23:46" ht="12.75">
      <c r="W549" s="79"/>
      <c r="X549" s="79"/>
      <c r="Y549" s="79"/>
      <c r="Z549" s="79"/>
      <c r="AA549" s="79"/>
      <c r="AB549" s="79"/>
      <c r="AC549" s="79"/>
      <c r="AD549" s="79"/>
      <c r="AE549" s="79"/>
      <c r="AF549" s="79"/>
      <c r="AG549" s="79"/>
      <c r="AH549" s="79"/>
      <c r="AI549" s="79"/>
      <c r="AJ549" s="79"/>
      <c r="AK549" s="79"/>
      <c r="AL549" s="79"/>
      <c r="AM549" s="79"/>
      <c r="AN549" s="79"/>
      <c r="AO549" s="79"/>
      <c r="AP549" s="79"/>
      <c r="AQ549" s="79"/>
      <c r="AR549" s="79"/>
      <c r="AS549" s="79"/>
      <c r="AT549" s="79"/>
    </row>
    <row r="550" spans="23:46" ht="12.75">
      <c r="W550" s="79"/>
      <c r="X550" s="79"/>
      <c r="Y550" s="79"/>
      <c r="Z550" s="79"/>
      <c r="AA550" s="79"/>
      <c r="AB550" s="79"/>
      <c r="AC550" s="79"/>
      <c r="AD550" s="79"/>
      <c r="AE550" s="79"/>
      <c r="AF550" s="79"/>
      <c r="AG550" s="79"/>
      <c r="AH550" s="79"/>
      <c r="AI550" s="79"/>
      <c r="AJ550" s="79"/>
      <c r="AK550" s="79"/>
      <c r="AL550" s="79"/>
      <c r="AM550" s="79"/>
      <c r="AN550" s="79"/>
      <c r="AO550" s="79"/>
      <c r="AP550" s="79"/>
      <c r="AQ550" s="79"/>
      <c r="AR550" s="79"/>
      <c r="AS550" s="79"/>
      <c r="AT550" s="79"/>
    </row>
    <row r="551" spans="23:46" ht="12.75"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  <c r="AI551" s="79"/>
      <c r="AJ551" s="79"/>
      <c r="AK551" s="79"/>
      <c r="AL551" s="79"/>
      <c r="AM551" s="79"/>
      <c r="AN551" s="79"/>
      <c r="AO551" s="79"/>
      <c r="AP551" s="79"/>
      <c r="AQ551" s="79"/>
      <c r="AR551" s="79"/>
      <c r="AS551" s="79"/>
      <c r="AT551" s="79"/>
    </row>
    <row r="552" spans="23:46" ht="12.75">
      <c r="W552" s="79"/>
      <c r="X552" s="79"/>
      <c r="Y552" s="79"/>
      <c r="Z552" s="79"/>
      <c r="AA552" s="79"/>
      <c r="AB552" s="79"/>
      <c r="AC552" s="79"/>
      <c r="AD552" s="79"/>
      <c r="AE552" s="79"/>
      <c r="AF552" s="79"/>
      <c r="AG552" s="79"/>
      <c r="AH552" s="79"/>
      <c r="AI552" s="79"/>
      <c r="AJ552" s="79"/>
      <c r="AK552" s="79"/>
      <c r="AL552" s="79"/>
      <c r="AM552" s="79"/>
      <c r="AN552" s="79"/>
      <c r="AO552" s="79"/>
      <c r="AP552" s="79"/>
      <c r="AQ552" s="79"/>
      <c r="AR552" s="79"/>
      <c r="AS552" s="79"/>
      <c r="AT552" s="79"/>
    </row>
    <row r="553" spans="23:46" ht="12.75">
      <c r="W553" s="79"/>
      <c r="X553" s="79"/>
      <c r="Y553" s="79"/>
      <c r="Z553" s="79"/>
      <c r="AA553" s="79"/>
      <c r="AB553" s="79"/>
      <c r="AC553" s="79"/>
      <c r="AD553" s="79"/>
      <c r="AE553" s="79"/>
      <c r="AF553" s="79"/>
      <c r="AG553" s="79"/>
      <c r="AH553" s="79"/>
      <c r="AI553" s="79"/>
      <c r="AJ553" s="79"/>
      <c r="AK553" s="79"/>
      <c r="AL553" s="79"/>
      <c r="AM553" s="79"/>
      <c r="AN553" s="79"/>
      <c r="AO553" s="79"/>
      <c r="AP553" s="79"/>
      <c r="AQ553" s="79"/>
      <c r="AR553" s="79"/>
      <c r="AS553" s="79"/>
      <c r="AT553" s="79"/>
    </row>
    <row r="554" spans="23:46" ht="12.75">
      <c r="W554" s="79"/>
      <c r="X554" s="79"/>
      <c r="Y554" s="79"/>
      <c r="Z554" s="79"/>
      <c r="AA554" s="79"/>
      <c r="AB554" s="79"/>
      <c r="AC554" s="79"/>
      <c r="AD554" s="79"/>
      <c r="AE554" s="79"/>
      <c r="AF554" s="79"/>
      <c r="AG554" s="79"/>
      <c r="AH554" s="79"/>
      <c r="AI554" s="79"/>
      <c r="AJ554" s="79"/>
      <c r="AK554" s="79"/>
      <c r="AL554" s="79"/>
      <c r="AM554" s="79"/>
      <c r="AN554" s="79"/>
      <c r="AO554" s="79"/>
      <c r="AP554" s="79"/>
      <c r="AQ554" s="79"/>
      <c r="AR554" s="79"/>
      <c r="AS554" s="79"/>
      <c r="AT554" s="79"/>
    </row>
    <row r="555" spans="23:46" ht="12.75">
      <c r="W555" s="79"/>
      <c r="X555" s="79"/>
      <c r="Y555" s="79"/>
      <c r="Z555" s="79"/>
      <c r="AA555" s="79"/>
      <c r="AB555" s="79"/>
      <c r="AC555" s="79"/>
      <c r="AD555" s="79"/>
      <c r="AE555" s="79"/>
      <c r="AF555" s="79"/>
      <c r="AG555" s="79"/>
      <c r="AH555" s="79"/>
      <c r="AI555" s="79"/>
      <c r="AJ555" s="79"/>
      <c r="AK555" s="79"/>
      <c r="AL555" s="79"/>
      <c r="AM555" s="79"/>
      <c r="AN555" s="79"/>
      <c r="AO555" s="79"/>
      <c r="AP555" s="79"/>
      <c r="AQ555" s="79"/>
      <c r="AR555" s="79"/>
      <c r="AS555" s="79"/>
      <c r="AT555" s="79"/>
    </row>
    <row r="556" spans="23:46" ht="12.75"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  <c r="AI556" s="79"/>
      <c r="AJ556" s="79"/>
      <c r="AK556" s="79"/>
      <c r="AL556" s="79"/>
      <c r="AM556" s="79"/>
      <c r="AN556" s="79"/>
      <c r="AO556" s="79"/>
      <c r="AP556" s="79"/>
      <c r="AQ556" s="79"/>
      <c r="AR556" s="79"/>
      <c r="AS556" s="79"/>
      <c r="AT556" s="79"/>
    </row>
    <row r="557" spans="23:46" ht="12.75">
      <c r="W557" s="79"/>
      <c r="X557" s="79"/>
      <c r="Y557" s="79"/>
      <c r="Z557" s="79"/>
      <c r="AA557" s="79"/>
      <c r="AB557" s="79"/>
      <c r="AC557" s="79"/>
      <c r="AD557" s="79"/>
      <c r="AE557" s="79"/>
      <c r="AF557" s="79"/>
      <c r="AG557" s="79"/>
      <c r="AH557" s="79"/>
      <c r="AI557" s="79"/>
      <c r="AJ557" s="79"/>
      <c r="AK557" s="79"/>
      <c r="AL557" s="79"/>
      <c r="AM557" s="79"/>
      <c r="AN557" s="79"/>
      <c r="AO557" s="79"/>
      <c r="AP557" s="79"/>
      <c r="AQ557" s="79"/>
      <c r="AR557" s="79"/>
      <c r="AS557" s="79"/>
      <c r="AT557" s="79"/>
    </row>
    <row r="558" spans="23:46" ht="12.75">
      <c r="W558" s="79"/>
      <c r="X558" s="79"/>
      <c r="Y558" s="79"/>
      <c r="Z558" s="79"/>
      <c r="AA558" s="79"/>
      <c r="AB558" s="79"/>
      <c r="AC558" s="79"/>
      <c r="AD558" s="79"/>
      <c r="AE558" s="79"/>
      <c r="AF558" s="79"/>
      <c r="AG558" s="79"/>
      <c r="AH558" s="79"/>
      <c r="AI558" s="79"/>
      <c r="AJ558" s="79"/>
      <c r="AK558" s="79"/>
      <c r="AL558" s="79"/>
      <c r="AM558" s="79"/>
      <c r="AN558" s="79"/>
      <c r="AO558" s="79"/>
      <c r="AP558" s="79"/>
      <c r="AQ558" s="79"/>
      <c r="AR558" s="79"/>
      <c r="AS558" s="79"/>
      <c r="AT558" s="79"/>
    </row>
    <row r="559" spans="23:46" ht="12.75">
      <c r="W559" s="79"/>
      <c r="X559" s="79"/>
      <c r="Y559" s="79"/>
      <c r="Z559" s="79"/>
      <c r="AA559" s="79"/>
      <c r="AB559" s="79"/>
      <c r="AC559" s="79"/>
      <c r="AD559" s="79"/>
      <c r="AE559" s="79"/>
      <c r="AF559" s="79"/>
      <c r="AG559" s="79"/>
      <c r="AH559" s="79"/>
      <c r="AI559" s="79"/>
      <c r="AJ559" s="79"/>
      <c r="AK559" s="79"/>
      <c r="AL559" s="79"/>
      <c r="AM559" s="79"/>
      <c r="AN559" s="79"/>
      <c r="AO559" s="79"/>
      <c r="AP559" s="79"/>
      <c r="AQ559" s="79"/>
      <c r="AR559" s="79"/>
      <c r="AS559" s="79"/>
      <c r="AT559" s="79"/>
    </row>
    <row r="560" spans="23:46" ht="12.75">
      <c r="W560" s="79"/>
      <c r="X560" s="79"/>
      <c r="Y560" s="79"/>
      <c r="Z560" s="79"/>
      <c r="AA560" s="79"/>
      <c r="AB560" s="79"/>
      <c r="AC560" s="79"/>
      <c r="AD560" s="79"/>
      <c r="AE560" s="79"/>
      <c r="AF560" s="79"/>
      <c r="AG560" s="79"/>
      <c r="AH560" s="79"/>
      <c r="AI560" s="79"/>
      <c r="AJ560" s="79"/>
      <c r="AK560" s="79"/>
      <c r="AL560" s="79"/>
      <c r="AM560" s="79"/>
      <c r="AN560" s="79"/>
      <c r="AO560" s="79"/>
      <c r="AP560" s="79"/>
      <c r="AQ560" s="79"/>
      <c r="AR560" s="79"/>
      <c r="AS560" s="79"/>
      <c r="AT560" s="79"/>
    </row>
    <row r="561" spans="23:46" ht="12.75">
      <c r="W561" s="79"/>
      <c r="X561" s="79"/>
      <c r="Y561" s="79"/>
      <c r="Z561" s="79"/>
      <c r="AA561" s="79"/>
      <c r="AB561" s="79"/>
      <c r="AC561" s="79"/>
      <c r="AD561" s="79"/>
      <c r="AE561" s="79"/>
      <c r="AF561" s="79"/>
      <c r="AG561" s="79"/>
      <c r="AH561" s="79"/>
      <c r="AI561" s="79"/>
      <c r="AJ561" s="79"/>
      <c r="AK561" s="79"/>
      <c r="AL561" s="79"/>
      <c r="AM561" s="79"/>
      <c r="AN561" s="79"/>
      <c r="AO561" s="79"/>
      <c r="AP561" s="79"/>
      <c r="AQ561" s="79"/>
      <c r="AR561" s="79"/>
      <c r="AS561" s="79"/>
      <c r="AT561" s="79"/>
    </row>
    <row r="562" spans="23:46" ht="12.75"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  <c r="AG562" s="79"/>
      <c r="AH562" s="79"/>
      <c r="AI562" s="79"/>
      <c r="AJ562" s="79"/>
      <c r="AK562" s="79"/>
      <c r="AL562" s="79"/>
      <c r="AM562" s="79"/>
      <c r="AN562" s="79"/>
      <c r="AO562" s="79"/>
      <c r="AP562" s="79"/>
      <c r="AQ562" s="79"/>
      <c r="AR562" s="79"/>
      <c r="AS562" s="79"/>
      <c r="AT562" s="79"/>
    </row>
    <row r="563" spans="23:46" ht="12.75"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  <c r="AI563" s="79"/>
      <c r="AJ563" s="79"/>
      <c r="AK563" s="79"/>
      <c r="AL563" s="79"/>
      <c r="AM563" s="79"/>
      <c r="AN563" s="79"/>
      <c r="AO563" s="79"/>
      <c r="AP563" s="79"/>
      <c r="AQ563" s="79"/>
      <c r="AR563" s="79"/>
      <c r="AS563" s="79"/>
      <c r="AT563" s="79"/>
    </row>
    <row r="564" spans="23:46" ht="12.75">
      <c r="W564" s="79"/>
      <c r="X564" s="79"/>
      <c r="Y564" s="79"/>
      <c r="Z564" s="79"/>
      <c r="AA564" s="79"/>
      <c r="AB564" s="79"/>
      <c r="AC564" s="79"/>
      <c r="AD564" s="79"/>
      <c r="AE564" s="79"/>
      <c r="AF564" s="79"/>
      <c r="AG564" s="79"/>
      <c r="AH564" s="79"/>
      <c r="AI564" s="79"/>
      <c r="AJ564" s="79"/>
      <c r="AK564" s="79"/>
      <c r="AL564" s="79"/>
      <c r="AM564" s="79"/>
      <c r="AN564" s="79"/>
      <c r="AO564" s="79"/>
      <c r="AP564" s="79"/>
      <c r="AQ564" s="79"/>
      <c r="AR564" s="79"/>
      <c r="AS564" s="79"/>
      <c r="AT564" s="79"/>
    </row>
    <row r="565" spans="23:46" ht="12.75"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  <c r="AI565" s="79"/>
      <c r="AJ565" s="79"/>
      <c r="AK565" s="79"/>
      <c r="AL565" s="79"/>
      <c r="AM565" s="79"/>
      <c r="AN565" s="79"/>
      <c r="AO565" s="79"/>
      <c r="AP565" s="79"/>
      <c r="AQ565" s="79"/>
      <c r="AR565" s="79"/>
      <c r="AS565" s="79"/>
      <c r="AT565" s="79"/>
    </row>
    <row r="566" spans="23:46" ht="12.75">
      <c r="W566" s="79"/>
      <c r="X566" s="79"/>
      <c r="Y566" s="79"/>
      <c r="Z566" s="79"/>
      <c r="AA566" s="79"/>
      <c r="AB566" s="79"/>
      <c r="AC566" s="79"/>
      <c r="AD566" s="79"/>
      <c r="AE566" s="79"/>
      <c r="AF566" s="79"/>
      <c r="AG566" s="79"/>
      <c r="AH566" s="79"/>
      <c r="AI566" s="79"/>
      <c r="AJ566" s="79"/>
      <c r="AK566" s="79"/>
      <c r="AL566" s="79"/>
      <c r="AM566" s="79"/>
      <c r="AN566" s="79"/>
      <c r="AO566" s="79"/>
      <c r="AP566" s="79"/>
      <c r="AQ566" s="79"/>
      <c r="AR566" s="79"/>
      <c r="AS566" s="79"/>
      <c r="AT566" s="79"/>
    </row>
    <row r="567" spans="23:46" ht="12.75"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  <c r="AI567" s="79"/>
      <c r="AJ567" s="79"/>
      <c r="AK567" s="79"/>
      <c r="AL567" s="79"/>
      <c r="AM567" s="79"/>
      <c r="AN567" s="79"/>
      <c r="AO567" s="79"/>
      <c r="AP567" s="79"/>
      <c r="AQ567" s="79"/>
      <c r="AR567" s="79"/>
      <c r="AS567" s="79"/>
      <c r="AT567" s="79"/>
    </row>
    <row r="568" spans="23:46" ht="12.75"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  <c r="AG568" s="79"/>
      <c r="AH568" s="79"/>
      <c r="AI568" s="79"/>
      <c r="AJ568" s="79"/>
      <c r="AK568" s="79"/>
      <c r="AL568" s="79"/>
      <c r="AM568" s="79"/>
      <c r="AN568" s="79"/>
      <c r="AO568" s="79"/>
      <c r="AP568" s="79"/>
      <c r="AQ568" s="79"/>
      <c r="AR568" s="79"/>
      <c r="AS568" s="79"/>
      <c r="AT568" s="79"/>
    </row>
    <row r="569" spans="23:46" ht="12.75">
      <c r="W569" s="79"/>
      <c r="X569" s="79"/>
      <c r="Y569" s="79"/>
      <c r="Z569" s="79"/>
      <c r="AA569" s="79"/>
      <c r="AB569" s="79"/>
      <c r="AC569" s="79"/>
      <c r="AD569" s="79"/>
      <c r="AE569" s="79"/>
      <c r="AF569" s="79"/>
      <c r="AG569" s="79"/>
      <c r="AH569" s="79"/>
      <c r="AI569" s="79"/>
      <c r="AJ569" s="79"/>
      <c r="AK569" s="79"/>
      <c r="AL569" s="79"/>
      <c r="AM569" s="79"/>
      <c r="AN569" s="79"/>
      <c r="AO569" s="79"/>
      <c r="AP569" s="79"/>
      <c r="AQ569" s="79"/>
      <c r="AR569" s="79"/>
      <c r="AS569" s="79"/>
      <c r="AT569" s="79"/>
    </row>
    <row r="570" spans="23:46" ht="12.75">
      <c r="W570" s="79"/>
      <c r="X570" s="79"/>
      <c r="Y570" s="79"/>
      <c r="Z570" s="79"/>
      <c r="AA570" s="79"/>
      <c r="AB570" s="79"/>
      <c r="AC570" s="79"/>
      <c r="AD570" s="79"/>
      <c r="AE570" s="79"/>
      <c r="AF570" s="79"/>
      <c r="AG570" s="79"/>
      <c r="AH570" s="79"/>
      <c r="AI570" s="79"/>
      <c r="AJ570" s="79"/>
      <c r="AK570" s="79"/>
      <c r="AL570" s="79"/>
      <c r="AM570" s="79"/>
      <c r="AN570" s="79"/>
      <c r="AO570" s="79"/>
      <c r="AP570" s="79"/>
      <c r="AQ570" s="79"/>
      <c r="AR570" s="79"/>
      <c r="AS570" s="79"/>
      <c r="AT570" s="79"/>
    </row>
    <row r="571" spans="23:46" ht="12.75"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  <c r="AH571" s="79"/>
      <c r="AI571" s="79"/>
      <c r="AJ571" s="79"/>
      <c r="AK571" s="79"/>
      <c r="AL571" s="79"/>
      <c r="AM571" s="79"/>
      <c r="AN571" s="79"/>
      <c r="AO571" s="79"/>
      <c r="AP571" s="79"/>
      <c r="AQ571" s="79"/>
      <c r="AR571" s="79"/>
      <c r="AS571" s="79"/>
      <c r="AT571" s="79"/>
    </row>
    <row r="572" spans="23:46" ht="12.75"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  <c r="AJ572" s="79"/>
      <c r="AK572" s="79"/>
      <c r="AL572" s="79"/>
      <c r="AM572" s="79"/>
      <c r="AN572" s="79"/>
      <c r="AO572" s="79"/>
      <c r="AP572" s="79"/>
      <c r="AQ572" s="79"/>
      <c r="AR572" s="79"/>
      <c r="AS572" s="79"/>
      <c r="AT572" s="79"/>
    </row>
    <row r="573" spans="23:46" ht="12.75">
      <c r="W573" s="79"/>
      <c r="X573" s="79"/>
      <c r="Y573" s="79"/>
      <c r="Z573" s="79"/>
      <c r="AA573" s="79"/>
      <c r="AB573" s="79"/>
      <c r="AC573" s="79"/>
      <c r="AD573" s="79"/>
      <c r="AE573" s="79"/>
      <c r="AF573" s="79"/>
      <c r="AG573" s="79"/>
      <c r="AH573" s="79"/>
      <c r="AI573" s="79"/>
      <c r="AJ573" s="79"/>
      <c r="AK573" s="79"/>
      <c r="AL573" s="79"/>
      <c r="AM573" s="79"/>
      <c r="AN573" s="79"/>
      <c r="AO573" s="79"/>
      <c r="AP573" s="79"/>
      <c r="AQ573" s="79"/>
      <c r="AR573" s="79"/>
      <c r="AS573" s="79"/>
      <c r="AT573" s="79"/>
    </row>
    <row r="574" spans="23:46" ht="12.75">
      <c r="W574" s="79"/>
      <c r="X574" s="79"/>
      <c r="Y574" s="79"/>
      <c r="Z574" s="79"/>
      <c r="AA574" s="79"/>
      <c r="AB574" s="79"/>
      <c r="AC574" s="79"/>
      <c r="AD574" s="79"/>
      <c r="AE574" s="79"/>
      <c r="AF574" s="79"/>
      <c r="AG574" s="79"/>
      <c r="AH574" s="79"/>
      <c r="AI574" s="79"/>
      <c r="AJ574" s="79"/>
      <c r="AK574" s="79"/>
      <c r="AL574" s="79"/>
      <c r="AM574" s="79"/>
      <c r="AN574" s="79"/>
      <c r="AO574" s="79"/>
      <c r="AP574" s="79"/>
      <c r="AQ574" s="79"/>
      <c r="AR574" s="79"/>
      <c r="AS574" s="79"/>
      <c r="AT574" s="79"/>
    </row>
    <row r="575" spans="23:46" ht="12.75">
      <c r="W575" s="79"/>
      <c r="X575" s="79"/>
      <c r="Y575" s="79"/>
      <c r="Z575" s="79"/>
      <c r="AA575" s="79"/>
      <c r="AB575" s="79"/>
      <c r="AC575" s="79"/>
      <c r="AD575" s="79"/>
      <c r="AE575" s="79"/>
      <c r="AF575" s="79"/>
      <c r="AG575" s="79"/>
      <c r="AH575" s="79"/>
      <c r="AI575" s="79"/>
      <c r="AJ575" s="79"/>
      <c r="AK575" s="79"/>
      <c r="AL575" s="79"/>
      <c r="AM575" s="79"/>
      <c r="AN575" s="79"/>
      <c r="AO575" s="79"/>
      <c r="AP575" s="79"/>
      <c r="AQ575" s="79"/>
      <c r="AR575" s="79"/>
      <c r="AS575" s="79"/>
      <c r="AT575" s="79"/>
    </row>
    <row r="576" spans="23:46" ht="12.75">
      <c r="W576" s="79"/>
      <c r="X576" s="79"/>
      <c r="Y576" s="79"/>
      <c r="Z576" s="79"/>
      <c r="AA576" s="79"/>
      <c r="AB576" s="79"/>
      <c r="AC576" s="79"/>
      <c r="AD576" s="79"/>
      <c r="AE576" s="79"/>
      <c r="AF576" s="79"/>
      <c r="AG576" s="79"/>
      <c r="AH576" s="79"/>
      <c r="AI576" s="79"/>
      <c r="AJ576" s="79"/>
      <c r="AK576" s="79"/>
      <c r="AL576" s="79"/>
      <c r="AM576" s="79"/>
      <c r="AN576" s="79"/>
      <c r="AO576" s="79"/>
      <c r="AP576" s="79"/>
      <c r="AQ576" s="79"/>
      <c r="AR576" s="79"/>
      <c r="AS576" s="79"/>
      <c r="AT576" s="79"/>
    </row>
    <row r="577" spans="23:46" ht="12.75">
      <c r="W577" s="79"/>
      <c r="X577" s="79"/>
      <c r="Y577" s="79"/>
      <c r="Z577" s="79"/>
      <c r="AA577" s="79"/>
      <c r="AB577" s="79"/>
      <c r="AC577" s="79"/>
      <c r="AD577" s="79"/>
      <c r="AE577" s="79"/>
      <c r="AF577" s="79"/>
      <c r="AG577" s="79"/>
      <c r="AH577" s="79"/>
      <c r="AI577" s="79"/>
      <c r="AJ577" s="79"/>
      <c r="AK577" s="79"/>
      <c r="AL577" s="79"/>
      <c r="AM577" s="79"/>
      <c r="AN577" s="79"/>
      <c r="AO577" s="79"/>
      <c r="AP577" s="79"/>
      <c r="AQ577" s="79"/>
      <c r="AR577" s="79"/>
      <c r="AS577" s="79"/>
      <c r="AT577" s="79"/>
    </row>
    <row r="578" spans="23:46" ht="12.75">
      <c r="W578" s="79"/>
      <c r="X578" s="79"/>
      <c r="Y578" s="79"/>
      <c r="Z578" s="79"/>
      <c r="AA578" s="79"/>
      <c r="AB578" s="79"/>
      <c r="AC578" s="79"/>
      <c r="AD578" s="79"/>
      <c r="AE578" s="79"/>
      <c r="AF578" s="79"/>
      <c r="AG578" s="79"/>
      <c r="AH578" s="79"/>
      <c r="AI578" s="79"/>
      <c r="AJ578" s="79"/>
      <c r="AK578" s="79"/>
      <c r="AL578" s="79"/>
      <c r="AM578" s="79"/>
      <c r="AN578" s="79"/>
      <c r="AO578" s="79"/>
      <c r="AP578" s="79"/>
      <c r="AQ578" s="79"/>
      <c r="AR578" s="79"/>
      <c r="AS578" s="79"/>
      <c r="AT578" s="79"/>
    </row>
    <row r="579" spans="23:46" ht="12.75"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  <c r="AG579" s="79"/>
      <c r="AH579" s="79"/>
      <c r="AI579" s="79"/>
      <c r="AJ579" s="79"/>
      <c r="AK579" s="79"/>
      <c r="AL579" s="79"/>
      <c r="AM579" s="79"/>
      <c r="AN579" s="79"/>
      <c r="AO579" s="79"/>
      <c r="AP579" s="79"/>
      <c r="AQ579" s="79"/>
      <c r="AR579" s="79"/>
      <c r="AS579" s="79"/>
      <c r="AT579" s="79"/>
    </row>
    <row r="580" spans="23:46" ht="12.75">
      <c r="W580" s="79"/>
      <c r="X580" s="79"/>
      <c r="Y580" s="79"/>
      <c r="Z580" s="79"/>
      <c r="AA580" s="79"/>
      <c r="AB580" s="79"/>
      <c r="AC580" s="79"/>
      <c r="AD580" s="79"/>
      <c r="AE580" s="79"/>
      <c r="AF580" s="79"/>
      <c r="AG580" s="79"/>
      <c r="AH580" s="79"/>
      <c r="AI580" s="79"/>
      <c r="AJ580" s="79"/>
      <c r="AK580" s="79"/>
      <c r="AL580" s="79"/>
      <c r="AM580" s="79"/>
      <c r="AN580" s="79"/>
      <c r="AO580" s="79"/>
      <c r="AP580" s="79"/>
      <c r="AQ580" s="79"/>
      <c r="AR580" s="79"/>
      <c r="AS580" s="79"/>
      <c r="AT580" s="79"/>
    </row>
    <row r="581" spans="23:46" ht="12.75">
      <c r="W581" s="79"/>
      <c r="X581" s="79"/>
      <c r="Y581" s="79"/>
      <c r="Z581" s="79"/>
      <c r="AA581" s="79"/>
      <c r="AB581" s="79"/>
      <c r="AC581" s="79"/>
      <c r="AD581" s="79"/>
      <c r="AE581" s="79"/>
      <c r="AF581" s="79"/>
      <c r="AG581" s="79"/>
      <c r="AH581" s="79"/>
      <c r="AI581" s="79"/>
      <c r="AJ581" s="79"/>
      <c r="AK581" s="79"/>
      <c r="AL581" s="79"/>
      <c r="AM581" s="79"/>
      <c r="AN581" s="79"/>
      <c r="AO581" s="79"/>
      <c r="AP581" s="79"/>
      <c r="AQ581" s="79"/>
      <c r="AR581" s="79"/>
      <c r="AS581" s="79"/>
      <c r="AT581" s="79"/>
    </row>
    <row r="582" spans="23:46" ht="12.75">
      <c r="W582" s="79"/>
      <c r="X582" s="79"/>
      <c r="Y582" s="79"/>
      <c r="Z582" s="79"/>
      <c r="AA582" s="79"/>
      <c r="AB582" s="79"/>
      <c r="AC582" s="79"/>
      <c r="AD582" s="79"/>
      <c r="AE582" s="79"/>
      <c r="AF582" s="79"/>
      <c r="AG582" s="79"/>
      <c r="AH582" s="79"/>
      <c r="AI582" s="79"/>
      <c r="AJ582" s="79"/>
      <c r="AK582" s="79"/>
      <c r="AL582" s="79"/>
      <c r="AM582" s="79"/>
      <c r="AN582" s="79"/>
      <c r="AO582" s="79"/>
      <c r="AP582" s="79"/>
      <c r="AQ582" s="79"/>
      <c r="AR582" s="79"/>
      <c r="AS582" s="79"/>
      <c r="AT582" s="79"/>
    </row>
    <row r="583" spans="23:46" ht="12.75">
      <c r="W583" s="79"/>
      <c r="X583" s="79"/>
      <c r="Y583" s="79"/>
      <c r="Z583" s="79"/>
      <c r="AA583" s="79"/>
      <c r="AB583" s="79"/>
      <c r="AC583" s="79"/>
      <c r="AD583" s="79"/>
      <c r="AE583" s="79"/>
      <c r="AF583" s="79"/>
      <c r="AG583" s="79"/>
      <c r="AH583" s="79"/>
      <c r="AI583" s="79"/>
      <c r="AJ583" s="79"/>
      <c r="AK583" s="79"/>
      <c r="AL583" s="79"/>
      <c r="AM583" s="79"/>
      <c r="AN583" s="79"/>
      <c r="AO583" s="79"/>
      <c r="AP583" s="79"/>
      <c r="AQ583" s="79"/>
      <c r="AR583" s="79"/>
      <c r="AS583" s="79"/>
      <c r="AT583" s="79"/>
    </row>
    <row r="584" spans="23:46" ht="12.75">
      <c r="W584" s="79"/>
      <c r="X584" s="79"/>
      <c r="Y584" s="79"/>
      <c r="Z584" s="79"/>
      <c r="AA584" s="79"/>
      <c r="AB584" s="79"/>
      <c r="AC584" s="79"/>
      <c r="AD584" s="79"/>
      <c r="AE584" s="79"/>
      <c r="AF584" s="79"/>
      <c r="AG584" s="79"/>
      <c r="AH584" s="79"/>
      <c r="AI584" s="79"/>
      <c r="AJ584" s="79"/>
      <c r="AK584" s="79"/>
      <c r="AL584" s="79"/>
      <c r="AM584" s="79"/>
      <c r="AN584" s="79"/>
      <c r="AO584" s="79"/>
      <c r="AP584" s="79"/>
      <c r="AQ584" s="79"/>
      <c r="AR584" s="79"/>
      <c r="AS584" s="79"/>
      <c r="AT584" s="79"/>
    </row>
    <row r="585" spans="23:46" ht="12.75">
      <c r="W585" s="79"/>
      <c r="X585" s="79"/>
      <c r="Y585" s="79"/>
      <c r="Z585" s="79"/>
      <c r="AA585" s="79"/>
      <c r="AB585" s="79"/>
      <c r="AC585" s="79"/>
      <c r="AD585" s="79"/>
      <c r="AE585" s="79"/>
      <c r="AF585" s="79"/>
      <c r="AG585" s="79"/>
      <c r="AH585" s="79"/>
      <c r="AI585" s="79"/>
      <c r="AJ585" s="79"/>
      <c r="AK585" s="79"/>
      <c r="AL585" s="79"/>
      <c r="AM585" s="79"/>
      <c r="AN585" s="79"/>
      <c r="AO585" s="79"/>
      <c r="AP585" s="79"/>
      <c r="AQ585" s="79"/>
      <c r="AR585" s="79"/>
      <c r="AS585" s="79"/>
      <c r="AT585" s="79"/>
    </row>
    <row r="586" spans="23:46" ht="12.75"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/>
      <c r="AH586" s="79"/>
      <c r="AI586" s="79"/>
      <c r="AJ586" s="79"/>
      <c r="AK586" s="79"/>
      <c r="AL586" s="79"/>
      <c r="AM586" s="79"/>
      <c r="AN586" s="79"/>
      <c r="AO586" s="79"/>
      <c r="AP586" s="79"/>
      <c r="AQ586" s="79"/>
      <c r="AR586" s="79"/>
      <c r="AS586" s="79"/>
      <c r="AT586" s="79"/>
    </row>
    <row r="587" spans="23:46" ht="12.75">
      <c r="W587" s="79"/>
      <c r="X587" s="79"/>
      <c r="Y587" s="79"/>
      <c r="Z587" s="79"/>
      <c r="AA587" s="79"/>
      <c r="AB587" s="79"/>
      <c r="AC587" s="79"/>
      <c r="AD587" s="79"/>
      <c r="AE587" s="79"/>
      <c r="AF587" s="79"/>
      <c r="AG587" s="79"/>
      <c r="AH587" s="79"/>
      <c r="AI587" s="79"/>
      <c r="AJ587" s="79"/>
      <c r="AK587" s="79"/>
      <c r="AL587" s="79"/>
      <c r="AM587" s="79"/>
      <c r="AN587" s="79"/>
      <c r="AO587" s="79"/>
      <c r="AP587" s="79"/>
      <c r="AQ587" s="79"/>
      <c r="AR587" s="79"/>
      <c r="AS587" s="79"/>
      <c r="AT587" s="79"/>
    </row>
    <row r="588" spans="23:46" ht="12.75"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  <c r="AI588" s="79"/>
      <c r="AJ588" s="79"/>
      <c r="AK588" s="79"/>
      <c r="AL588" s="79"/>
      <c r="AM588" s="79"/>
      <c r="AN588" s="79"/>
      <c r="AO588" s="79"/>
      <c r="AP588" s="79"/>
      <c r="AQ588" s="79"/>
      <c r="AR588" s="79"/>
      <c r="AS588" s="79"/>
      <c r="AT588" s="79"/>
    </row>
    <row r="589" spans="23:46" ht="12.75">
      <c r="W589" s="79"/>
      <c r="X589" s="79"/>
      <c r="Y589" s="79"/>
      <c r="Z589" s="79"/>
      <c r="AA589" s="79"/>
      <c r="AB589" s="79"/>
      <c r="AC589" s="79"/>
      <c r="AD589" s="79"/>
      <c r="AE589" s="79"/>
      <c r="AF589" s="79"/>
      <c r="AG589" s="79"/>
      <c r="AH589" s="79"/>
      <c r="AI589" s="79"/>
      <c r="AJ589" s="79"/>
      <c r="AK589" s="79"/>
      <c r="AL589" s="79"/>
      <c r="AM589" s="79"/>
      <c r="AN589" s="79"/>
      <c r="AO589" s="79"/>
      <c r="AP589" s="79"/>
      <c r="AQ589" s="79"/>
      <c r="AR589" s="79"/>
      <c r="AS589" s="79"/>
      <c r="AT589" s="79"/>
    </row>
    <row r="590" spans="23:46" ht="12.75">
      <c r="W590" s="79"/>
      <c r="X590" s="79"/>
      <c r="Y590" s="79"/>
      <c r="Z590" s="79"/>
      <c r="AA590" s="79"/>
      <c r="AB590" s="79"/>
      <c r="AC590" s="79"/>
      <c r="AD590" s="79"/>
      <c r="AE590" s="79"/>
      <c r="AF590" s="79"/>
      <c r="AG590" s="79"/>
      <c r="AH590" s="79"/>
      <c r="AI590" s="79"/>
      <c r="AJ590" s="79"/>
      <c r="AK590" s="79"/>
      <c r="AL590" s="79"/>
      <c r="AM590" s="79"/>
      <c r="AN590" s="79"/>
      <c r="AO590" s="79"/>
      <c r="AP590" s="79"/>
      <c r="AQ590" s="79"/>
      <c r="AR590" s="79"/>
      <c r="AS590" s="79"/>
      <c r="AT590" s="79"/>
    </row>
    <row r="591" spans="23:46" ht="12.75">
      <c r="W591" s="79"/>
      <c r="X591" s="79"/>
      <c r="Y591" s="79"/>
      <c r="Z591" s="79"/>
      <c r="AA591" s="79"/>
      <c r="AB591" s="79"/>
      <c r="AC591" s="79"/>
      <c r="AD591" s="79"/>
      <c r="AE591" s="79"/>
      <c r="AF591" s="79"/>
      <c r="AG591" s="79"/>
      <c r="AH591" s="79"/>
      <c r="AI591" s="79"/>
      <c r="AJ591" s="79"/>
      <c r="AK591" s="79"/>
      <c r="AL591" s="79"/>
      <c r="AM591" s="79"/>
      <c r="AN591" s="79"/>
      <c r="AO591" s="79"/>
      <c r="AP591" s="79"/>
      <c r="AQ591" s="79"/>
      <c r="AR591" s="79"/>
      <c r="AS591" s="79"/>
      <c r="AT591" s="79"/>
    </row>
    <row r="592" spans="23:46" ht="12.75"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  <c r="AI592" s="79"/>
      <c r="AJ592" s="79"/>
      <c r="AK592" s="79"/>
      <c r="AL592" s="79"/>
      <c r="AM592" s="79"/>
      <c r="AN592" s="79"/>
      <c r="AO592" s="79"/>
      <c r="AP592" s="79"/>
      <c r="AQ592" s="79"/>
      <c r="AR592" s="79"/>
      <c r="AS592" s="79"/>
      <c r="AT592" s="79"/>
    </row>
    <row r="593" spans="23:46" ht="12.75"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  <c r="AI593" s="79"/>
      <c r="AJ593" s="79"/>
      <c r="AK593" s="79"/>
      <c r="AL593" s="79"/>
      <c r="AM593" s="79"/>
      <c r="AN593" s="79"/>
      <c r="AO593" s="79"/>
      <c r="AP593" s="79"/>
      <c r="AQ593" s="79"/>
      <c r="AR593" s="79"/>
      <c r="AS593" s="79"/>
      <c r="AT593" s="79"/>
    </row>
    <row r="594" spans="23:46" ht="12.75"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  <c r="AI594" s="79"/>
      <c r="AJ594" s="79"/>
      <c r="AK594" s="79"/>
      <c r="AL594" s="79"/>
      <c r="AM594" s="79"/>
      <c r="AN594" s="79"/>
      <c r="AO594" s="79"/>
      <c r="AP594" s="79"/>
      <c r="AQ594" s="79"/>
      <c r="AR594" s="79"/>
      <c r="AS594" s="79"/>
      <c r="AT594" s="79"/>
    </row>
    <row r="595" spans="23:46" ht="12.75"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  <c r="AI595" s="79"/>
      <c r="AJ595" s="79"/>
      <c r="AK595" s="79"/>
      <c r="AL595" s="79"/>
      <c r="AM595" s="79"/>
      <c r="AN595" s="79"/>
      <c r="AO595" s="79"/>
      <c r="AP595" s="79"/>
      <c r="AQ595" s="79"/>
      <c r="AR595" s="79"/>
      <c r="AS595" s="79"/>
      <c r="AT595" s="79"/>
    </row>
    <row r="596" spans="23:46" ht="12.75">
      <c r="W596" s="79"/>
      <c r="X596" s="79"/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  <c r="AI596" s="79"/>
      <c r="AJ596" s="79"/>
      <c r="AK596" s="79"/>
      <c r="AL596" s="79"/>
      <c r="AM596" s="79"/>
      <c r="AN596" s="79"/>
      <c r="AO596" s="79"/>
      <c r="AP596" s="79"/>
      <c r="AQ596" s="79"/>
      <c r="AR596" s="79"/>
      <c r="AS596" s="79"/>
      <c r="AT596" s="79"/>
    </row>
    <row r="597" spans="23:46" ht="12.75"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  <c r="AL597" s="79"/>
      <c r="AM597" s="79"/>
      <c r="AN597" s="79"/>
      <c r="AO597" s="79"/>
      <c r="AP597" s="79"/>
      <c r="AQ597" s="79"/>
      <c r="AR597" s="79"/>
      <c r="AS597" s="79"/>
      <c r="AT597" s="79"/>
    </row>
    <row r="598" spans="23:46" ht="12.75"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  <c r="AI598" s="79"/>
      <c r="AJ598" s="79"/>
      <c r="AK598" s="79"/>
      <c r="AL598" s="79"/>
      <c r="AM598" s="79"/>
      <c r="AN598" s="79"/>
      <c r="AO598" s="79"/>
      <c r="AP598" s="79"/>
      <c r="AQ598" s="79"/>
      <c r="AR598" s="79"/>
      <c r="AS598" s="79"/>
      <c r="AT598" s="79"/>
    </row>
    <row r="599" spans="23:46" ht="12.75"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  <c r="AI599" s="79"/>
      <c r="AJ599" s="79"/>
      <c r="AK599" s="79"/>
      <c r="AL599" s="79"/>
      <c r="AM599" s="79"/>
      <c r="AN599" s="79"/>
      <c r="AO599" s="79"/>
      <c r="AP599" s="79"/>
      <c r="AQ599" s="79"/>
      <c r="AR599" s="79"/>
      <c r="AS599" s="79"/>
      <c r="AT599" s="79"/>
    </row>
    <row r="600" spans="23:46" ht="12.75"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  <c r="AI600" s="79"/>
      <c r="AJ600" s="79"/>
      <c r="AK600" s="79"/>
      <c r="AL600" s="79"/>
      <c r="AM600" s="79"/>
      <c r="AN600" s="79"/>
      <c r="AO600" s="79"/>
      <c r="AP600" s="79"/>
      <c r="AQ600" s="79"/>
      <c r="AR600" s="79"/>
      <c r="AS600" s="79"/>
      <c r="AT600" s="79"/>
    </row>
    <row r="601" spans="23:46" ht="12.75"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  <c r="AI601" s="79"/>
      <c r="AJ601" s="79"/>
      <c r="AK601" s="79"/>
      <c r="AL601" s="79"/>
      <c r="AM601" s="79"/>
      <c r="AN601" s="79"/>
      <c r="AO601" s="79"/>
      <c r="AP601" s="79"/>
      <c r="AQ601" s="79"/>
      <c r="AR601" s="79"/>
      <c r="AS601" s="79"/>
      <c r="AT601" s="79"/>
    </row>
    <row r="602" spans="23:46" ht="12.75"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  <c r="AI602" s="79"/>
      <c r="AJ602" s="79"/>
      <c r="AK602" s="79"/>
      <c r="AL602" s="79"/>
      <c r="AM602" s="79"/>
      <c r="AN602" s="79"/>
      <c r="AO602" s="79"/>
      <c r="AP602" s="79"/>
      <c r="AQ602" s="79"/>
      <c r="AR602" s="79"/>
      <c r="AS602" s="79"/>
      <c r="AT602" s="79"/>
    </row>
    <row r="603" spans="23:46" ht="12.75"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  <c r="AJ603" s="79"/>
      <c r="AK603" s="79"/>
      <c r="AL603" s="79"/>
      <c r="AM603" s="79"/>
      <c r="AN603" s="79"/>
      <c r="AO603" s="79"/>
      <c r="AP603" s="79"/>
      <c r="AQ603" s="79"/>
      <c r="AR603" s="79"/>
      <c r="AS603" s="79"/>
      <c r="AT603" s="79"/>
    </row>
    <row r="604" spans="23:46" ht="12.75"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  <c r="AI604" s="79"/>
      <c r="AJ604" s="79"/>
      <c r="AK604" s="79"/>
      <c r="AL604" s="79"/>
      <c r="AM604" s="79"/>
      <c r="AN604" s="79"/>
      <c r="AO604" s="79"/>
      <c r="AP604" s="79"/>
      <c r="AQ604" s="79"/>
      <c r="AR604" s="79"/>
      <c r="AS604" s="79"/>
      <c r="AT604" s="79"/>
    </row>
    <row r="605" spans="23:46" ht="12.75"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  <c r="AI605" s="79"/>
      <c r="AJ605" s="79"/>
      <c r="AK605" s="79"/>
      <c r="AL605" s="79"/>
      <c r="AM605" s="79"/>
      <c r="AN605" s="79"/>
      <c r="AO605" s="79"/>
      <c r="AP605" s="79"/>
      <c r="AQ605" s="79"/>
      <c r="AR605" s="79"/>
      <c r="AS605" s="79"/>
      <c r="AT605" s="79"/>
    </row>
    <row r="606" spans="23:46" ht="12.75">
      <c r="W606" s="79"/>
      <c r="X606" s="79"/>
      <c r="Y606" s="79"/>
      <c r="Z606" s="79"/>
      <c r="AA606" s="79"/>
      <c r="AB606" s="79"/>
      <c r="AC606" s="79"/>
      <c r="AD606" s="79"/>
      <c r="AE606" s="79"/>
      <c r="AF606" s="79"/>
      <c r="AG606" s="79"/>
      <c r="AH606" s="79"/>
      <c r="AI606" s="79"/>
      <c r="AJ606" s="79"/>
      <c r="AK606" s="79"/>
      <c r="AL606" s="79"/>
      <c r="AM606" s="79"/>
      <c r="AN606" s="79"/>
      <c r="AO606" s="79"/>
      <c r="AP606" s="79"/>
      <c r="AQ606" s="79"/>
      <c r="AR606" s="79"/>
      <c r="AS606" s="79"/>
      <c r="AT606" s="79"/>
    </row>
    <row r="607" spans="23:46" ht="12.75">
      <c r="W607" s="79"/>
      <c r="X607" s="79"/>
      <c r="Y607" s="79"/>
      <c r="Z607" s="79"/>
      <c r="AA607" s="79"/>
      <c r="AB607" s="79"/>
      <c r="AC607" s="79"/>
      <c r="AD607" s="79"/>
      <c r="AE607" s="79"/>
      <c r="AF607" s="79"/>
      <c r="AG607" s="79"/>
      <c r="AH607" s="79"/>
      <c r="AI607" s="79"/>
      <c r="AJ607" s="79"/>
      <c r="AK607" s="79"/>
      <c r="AL607" s="79"/>
      <c r="AM607" s="79"/>
      <c r="AN607" s="79"/>
      <c r="AO607" s="79"/>
      <c r="AP607" s="79"/>
      <c r="AQ607" s="79"/>
      <c r="AR607" s="79"/>
      <c r="AS607" s="79"/>
      <c r="AT607" s="79"/>
    </row>
    <row r="608" spans="23:46" ht="12.75">
      <c r="W608" s="79"/>
      <c r="X608" s="79"/>
      <c r="Y608" s="79"/>
      <c r="Z608" s="79"/>
      <c r="AA608" s="79"/>
      <c r="AB608" s="79"/>
      <c r="AC608" s="79"/>
      <c r="AD608" s="79"/>
      <c r="AE608" s="79"/>
      <c r="AF608" s="79"/>
      <c r="AG608" s="79"/>
      <c r="AH608" s="79"/>
      <c r="AI608" s="79"/>
      <c r="AJ608" s="79"/>
      <c r="AK608" s="79"/>
      <c r="AL608" s="79"/>
      <c r="AM608" s="79"/>
      <c r="AN608" s="79"/>
      <c r="AO608" s="79"/>
      <c r="AP608" s="79"/>
      <c r="AQ608" s="79"/>
      <c r="AR608" s="79"/>
      <c r="AS608" s="79"/>
      <c r="AT608" s="79"/>
    </row>
    <row r="609" spans="23:46" ht="12.75">
      <c r="W609" s="79"/>
      <c r="X609" s="79"/>
      <c r="Y609" s="79"/>
      <c r="Z609" s="79"/>
      <c r="AA609" s="79"/>
      <c r="AB609" s="79"/>
      <c r="AC609" s="79"/>
      <c r="AD609" s="79"/>
      <c r="AE609" s="79"/>
      <c r="AF609" s="79"/>
      <c r="AG609" s="79"/>
      <c r="AH609" s="79"/>
      <c r="AI609" s="79"/>
      <c r="AJ609" s="79"/>
      <c r="AK609" s="79"/>
      <c r="AL609" s="79"/>
      <c r="AM609" s="79"/>
      <c r="AN609" s="79"/>
      <c r="AO609" s="79"/>
      <c r="AP609" s="79"/>
      <c r="AQ609" s="79"/>
      <c r="AR609" s="79"/>
      <c r="AS609" s="79"/>
      <c r="AT609" s="79"/>
    </row>
    <row r="610" spans="23:46" ht="12.75"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  <c r="AI610" s="79"/>
      <c r="AJ610" s="79"/>
      <c r="AK610" s="79"/>
      <c r="AL610" s="79"/>
      <c r="AM610" s="79"/>
      <c r="AN610" s="79"/>
      <c r="AO610" s="79"/>
      <c r="AP610" s="79"/>
      <c r="AQ610" s="79"/>
      <c r="AR610" s="79"/>
      <c r="AS610" s="79"/>
      <c r="AT610" s="79"/>
    </row>
    <row r="611" spans="23:46" ht="12.75"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  <c r="AG611" s="79"/>
      <c r="AH611" s="79"/>
      <c r="AI611" s="79"/>
      <c r="AJ611" s="79"/>
      <c r="AK611" s="79"/>
      <c r="AL611" s="79"/>
      <c r="AM611" s="79"/>
      <c r="AN611" s="79"/>
      <c r="AO611" s="79"/>
      <c r="AP611" s="79"/>
      <c r="AQ611" s="79"/>
      <c r="AR611" s="79"/>
      <c r="AS611" s="79"/>
      <c r="AT611" s="79"/>
    </row>
    <row r="612" spans="23:46" ht="12.75"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  <c r="AI612" s="79"/>
      <c r="AJ612" s="79"/>
      <c r="AK612" s="79"/>
      <c r="AL612" s="79"/>
      <c r="AM612" s="79"/>
      <c r="AN612" s="79"/>
      <c r="AO612" s="79"/>
      <c r="AP612" s="79"/>
      <c r="AQ612" s="79"/>
      <c r="AR612" s="79"/>
      <c r="AS612" s="79"/>
      <c r="AT612" s="79"/>
    </row>
    <row r="613" spans="23:46" ht="12.75">
      <c r="W613" s="79"/>
      <c r="X613" s="79"/>
      <c r="Y613" s="79"/>
      <c r="Z613" s="79"/>
      <c r="AA613" s="79"/>
      <c r="AB613" s="79"/>
      <c r="AC613" s="79"/>
      <c r="AD613" s="79"/>
      <c r="AE613" s="79"/>
      <c r="AF613" s="79"/>
      <c r="AG613" s="79"/>
      <c r="AH613" s="79"/>
      <c r="AI613" s="79"/>
      <c r="AJ613" s="79"/>
      <c r="AK613" s="79"/>
      <c r="AL613" s="79"/>
      <c r="AM613" s="79"/>
      <c r="AN613" s="79"/>
      <c r="AO613" s="79"/>
      <c r="AP613" s="79"/>
      <c r="AQ613" s="79"/>
      <c r="AR613" s="79"/>
      <c r="AS613" s="79"/>
      <c r="AT613" s="79"/>
    </row>
    <row r="614" spans="23:46" ht="12.75">
      <c r="W614" s="79"/>
      <c r="X614" s="79"/>
      <c r="Y614" s="79"/>
      <c r="Z614" s="79"/>
      <c r="AA614" s="79"/>
      <c r="AB614" s="79"/>
      <c r="AC614" s="79"/>
      <c r="AD614" s="79"/>
      <c r="AE614" s="79"/>
      <c r="AF614" s="79"/>
      <c r="AG614" s="79"/>
      <c r="AH614" s="79"/>
      <c r="AI614" s="79"/>
      <c r="AJ614" s="79"/>
      <c r="AK614" s="79"/>
      <c r="AL614" s="79"/>
      <c r="AM614" s="79"/>
      <c r="AN614" s="79"/>
      <c r="AO614" s="79"/>
      <c r="AP614" s="79"/>
      <c r="AQ614" s="79"/>
      <c r="AR614" s="79"/>
      <c r="AS614" s="79"/>
      <c r="AT614" s="79"/>
    </row>
    <row r="615" spans="23:46" ht="12.75"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  <c r="AI615" s="79"/>
      <c r="AJ615" s="79"/>
      <c r="AK615" s="79"/>
      <c r="AL615" s="79"/>
      <c r="AM615" s="79"/>
      <c r="AN615" s="79"/>
      <c r="AO615" s="79"/>
      <c r="AP615" s="79"/>
      <c r="AQ615" s="79"/>
      <c r="AR615" s="79"/>
      <c r="AS615" s="79"/>
      <c r="AT615" s="79"/>
    </row>
    <row r="616" spans="23:46" ht="12.75"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  <c r="AG616" s="79"/>
      <c r="AH616" s="79"/>
      <c r="AI616" s="79"/>
      <c r="AJ616" s="79"/>
      <c r="AK616" s="79"/>
      <c r="AL616" s="79"/>
      <c r="AM616" s="79"/>
      <c r="AN616" s="79"/>
      <c r="AO616" s="79"/>
      <c r="AP616" s="79"/>
      <c r="AQ616" s="79"/>
      <c r="AR616" s="79"/>
      <c r="AS616" s="79"/>
      <c r="AT616" s="79"/>
    </row>
    <row r="617" spans="23:46" ht="12.75"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  <c r="AI617" s="79"/>
      <c r="AJ617" s="79"/>
      <c r="AK617" s="79"/>
      <c r="AL617" s="79"/>
      <c r="AM617" s="79"/>
      <c r="AN617" s="79"/>
      <c r="AO617" s="79"/>
      <c r="AP617" s="79"/>
      <c r="AQ617" s="79"/>
      <c r="AR617" s="79"/>
      <c r="AS617" s="79"/>
      <c r="AT617" s="79"/>
    </row>
    <row r="618" spans="23:46" ht="12.75"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  <c r="AI618" s="79"/>
      <c r="AJ618" s="79"/>
      <c r="AK618" s="79"/>
      <c r="AL618" s="79"/>
      <c r="AM618" s="79"/>
      <c r="AN618" s="79"/>
      <c r="AO618" s="79"/>
      <c r="AP618" s="79"/>
      <c r="AQ618" s="79"/>
      <c r="AR618" s="79"/>
      <c r="AS618" s="79"/>
      <c r="AT618" s="79"/>
    </row>
    <row r="619" spans="23:46" ht="12.75">
      <c r="W619" s="79"/>
      <c r="X619" s="79"/>
      <c r="Y619" s="79"/>
      <c r="Z619" s="79"/>
      <c r="AA619" s="79"/>
      <c r="AB619" s="79"/>
      <c r="AC619" s="79"/>
      <c r="AD619" s="79"/>
      <c r="AE619" s="79"/>
      <c r="AF619" s="79"/>
      <c r="AG619" s="79"/>
      <c r="AH619" s="79"/>
      <c r="AI619" s="79"/>
      <c r="AJ619" s="79"/>
      <c r="AK619" s="79"/>
      <c r="AL619" s="79"/>
      <c r="AM619" s="79"/>
      <c r="AN619" s="79"/>
      <c r="AO619" s="79"/>
      <c r="AP619" s="79"/>
      <c r="AQ619" s="79"/>
      <c r="AR619" s="79"/>
      <c r="AS619" s="79"/>
      <c r="AT619" s="79"/>
    </row>
    <row r="620" spans="23:46" ht="12.75"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  <c r="AI620" s="79"/>
      <c r="AJ620" s="79"/>
      <c r="AK620" s="79"/>
      <c r="AL620" s="79"/>
      <c r="AM620" s="79"/>
      <c r="AN620" s="79"/>
      <c r="AO620" s="79"/>
      <c r="AP620" s="79"/>
      <c r="AQ620" s="79"/>
      <c r="AR620" s="79"/>
      <c r="AS620" s="79"/>
      <c r="AT620" s="79"/>
    </row>
    <row r="621" spans="23:46" ht="12.75">
      <c r="W621" s="79"/>
      <c r="X621" s="79"/>
      <c r="Y621" s="79"/>
      <c r="Z621" s="79"/>
      <c r="AA621" s="79"/>
      <c r="AB621" s="79"/>
      <c r="AC621" s="79"/>
      <c r="AD621" s="79"/>
      <c r="AE621" s="79"/>
      <c r="AF621" s="79"/>
      <c r="AG621" s="79"/>
      <c r="AH621" s="79"/>
      <c r="AI621" s="79"/>
      <c r="AJ621" s="79"/>
      <c r="AK621" s="79"/>
      <c r="AL621" s="79"/>
      <c r="AM621" s="79"/>
      <c r="AN621" s="79"/>
      <c r="AO621" s="79"/>
      <c r="AP621" s="79"/>
      <c r="AQ621" s="79"/>
      <c r="AR621" s="79"/>
      <c r="AS621" s="79"/>
      <c r="AT621" s="79"/>
    </row>
    <row r="622" spans="23:46" ht="12.75"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  <c r="AI622" s="79"/>
      <c r="AJ622" s="79"/>
      <c r="AK622" s="79"/>
      <c r="AL622" s="79"/>
      <c r="AM622" s="79"/>
      <c r="AN622" s="79"/>
      <c r="AO622" s="79"/>
      <c r="AP622" s="79"/>
      <c r="AQ622" s="79"/>
      <c r="AR622" s="79"/>
      <c r="AS622" s="79"/>
      <c r="AT622" s="79"/>
    </row>
    <row r="623" spans="23:46" ht="12.75"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  <c r="AI623" s="79"/>
      <c r="AJ623" s="79"/>
      <c r="AK623" s="79"/>
      <c r="AL623" s="79"/>
      <c r="AM623" s="79"/>
      <c r="AN623" s="79"/>
      <c r="AO623" s="79"/>
      <c r="AP623" s="79"/>
      <c r="AQ623" s="79"/>
      <c r="AR623" s="79"/>
      <c r="AS623" s="79"/>
      <c r="AT623" s="79"/>
    </row>
    <row r="624" spans="23:46" ht="12.75">
      <c r="W624" s="79"/>
      <c r="X624" s="79"/>
      <c r="Y624" s="79"/>
      <c r="Z624" s="79"/>
      <c r="AA624" s="79"/>
      <c r="AB624" s="79"/>
      <c r="AC624" s="79"/>
      <c r="AD624" s="79"/>
      <c r="AE624" s="79"/>
      <c r="AF624" s="79"/>
      <c r="AG624" s="79"/>
      <c r="AH624" s="79"/>
      <c r="AI624" s="79"/>
      <c r="AJ624" s="79"/>
      <c r="AK624" s="79"/>
      <c r="AL624" s="79"/>
      <c r="AM624" s="79"/>
      <c r="AN624" s="79"/>
      <c r="AO624" s="79"/>
      <c r="AP624" s="79"/>
      <c r="AQ624" s="79"/>
      <c r="AR624" s="79"/>
      <c r="AS624" s="79"/>
      <c r="AT624" s="79"/>
    </row>
    <row r="625" spans="23:46" ht="12.75">
      <c r="W625" s="79"/>
      <c r="X625" s="79"/>
      <c r="Y625" s="79"/>
      <c r="Z625" s="79"/>
      <c r="AA625" s="79"/>
      <c r="AB625" s="79"/>
      <c r="AC625" s="79"/>
      <c r="AD625" s="79"/>
      <c r="AE625" s="79"/>
      <c r="AF625" s="79"/>
      <c r="AG625" s="79"/>
      <c r="AH625" s="79"/>
      <c r="AI625" s="79"/>
      <c r="AJ625" s="79"/>
      <c r="AK625" s="79"/>
      <c r="AL625" s="79"/>
      <c r="AM625" s="79"/>
      <c r="AN625" s="79"/>
      <c r="AO625" s="79"/>
      <c r="AP625" s="79"/>
      <c r="AQ625" s="79"/>
      <c r="AR625" s="79"/>
      <c r="AS625" s="79"/>
      <c r="AT625" s="79"/>
    </row>
    <row r="626" spans="23:46" ht="12.75"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  <c r="AI626" s="79"/>
      <c r="AJ626" s="79"/>
      <c r="AK626" s="79"/>
      <c r="AL626" s="79"/>
      <c r="AM626" s="79"/>
      <c r="AN626" s="79"/>
      <c r="AO626" s="79"/>
      <c r="AP626" s="79"/>
      <c r="AQ626" s="79"/>
      <c r="AR626" s="79"/>
      <c r="AS626" s="79"/>
      <c r="AT626" s="79"/>
    </row>
    <row r="627" spans="23:46" ht="12.75"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  <c r="AJ627" s="79"/>
      <c r="AK627" s="79"/>
      <c r="AL627" s="79"/>
      <c r="AM627" s="79"/>
      <c r="AN627" s="79"/>
      <c r="AO627" s="79"/>
      <c r="AP627" s="79"/>
      <c r="AQ627" s="79"/>
      <c r="AR627" s="79"/>
      <c r="AS627" s="79"/>
      <c r="AT627" s="79"/>
    </row>
    <row r="628" spans="23:46" ht="12.75"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  <c r="AI628" s="79"/>
      <c r="AJ628" s="79"/>
      <c r="AK628" s="79"/>
      <c r="AL628" s="79"/>
      <c r="AM628" s="79"/>
      <c r="AN628" s="79"/>
      <c r="AO628" s="79"/>
      <c r="AP628" s="79"/>
      <c r="AQ628" s="79"/>
      <c r="AR628" s="79"/>
      <c r="AS628" s="79"/>
      <c r="AT628" s="79"/>
    </row>
    <row r="629" spans="23:46" ht="12.75"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  <c r="AI629" s="79"/>
      <c r="AJ629" s="79"/>
      <c r="AK629" s="79"/>
      <c r="AL629" s="79"/>
      <c r="AM629" s="79"/>
      <c r="AN629" s="79"/>
      <c r="AO629" s="79"/>
      <c r="AP629" s="79"/>
      <c r="AQ629" s="79"/>
      <c r="AR629" s="79"/>
      <c r="AS629" s="79"/>
      <c r="AT629" s="79"/>
    </row>
    <row r="630" spans="23:46" ht="12.75"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  <c r="AI630" s="79"/>
      <c r="AJ630" s="79"/>
      <c r="AK630" s="79"/>
      <c r="AL630" s="79"/>
      <c r="AM630" s="79"/>
      <c r="AN630" s="79"/>
      <c r="AO630" s="79"/>
      <c r="AP630" s="79"/>
      <c r="AQ630" s="79"/>
      <c r="AR630" s="79"/>
      <c r="AS630" s="79"/>
      <c r="AT630" s="79"/>
    </row>
    <row r="631" spans="23:46" ht="12.75"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  <c r="AI631" s="79"/>
      <c r="AJ631" s="79"/>
      <c r="AK631" s="79"/>
      <c r="AL631" s="79"/>
      <c r="AM631" s="79"/>
      <c r="AN631" s="79"/>
      <c r="AO631" s="79"/>
      <c r="AP631" s="79"/>
      <c r="AQ631" s="79"/>
      <c r="AR631" s="79"/>
      <c r="AS631" s="79"/>
      <c r="AT631" s="79"/>
    </row>
    <row r="632" spans="23:46" ht="12.75"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  <c r="AI632" s="79"/>
      <c r="AJ632" s="79"/>
      <c r="AK632" s="79"/>
      <c r="AL632" s="79"/>
      <c r="AM632" s="79"/>
      <c r="AN632" s="79"/>
      <c r="AO632" s="79"/>
      <c r="AP632" s="79"/>
      <c r="AQ632" s="79"/>
      <c r="AR632" s="79"/>
      <c r="AS632" s="79"/>
      <c r="AT632" s="79"/>
    </row>
    <row r="633" spans="23:46" ht="12.75"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  <c r="AI633" s="79"/>
      <c r="AJ633" s="79"/>
      <c r="AK633" s="79"/>
      <c r="AL633" s="79"/>
      <c r="AM633" s="79"/>
      <c r="AN633" s="79"/>
      <c r="AO633" s="79"/>
      <c r="AP633" s="79"/>
      <c r="AQ633" s="79"/>
      <c r="AR633" s="79"/>
      <c r="AS633" s="79"/>
      <c r="AT633" s="79"/>
    </row>
    <row r="634" spans="23:46" ht="12.75"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  <c r="AI634" s="79"/>
      <c r="AJ634" s="79"/>
      <c r="AK634" s="79"/>
      <c r="AL634" s="79"/>
      <c r="AM634" s="79"/>
      <c r="AN634" s="79"/>
      <c r="AO634" s="79"/>
      <c r="AP634" s="79"/>
      <c r="AQ634" s="79"/>
      <c r="AR634" s="79"/>
      <c r="AS634" s="79"/>
      <c r="AT634" s="79"/>
    </row>
    <row r="635" spans="23:46" ht="12.75"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  <c r="AI635" s="79"/>
      <c r="AJ635" s="79"/>
      <c r="AK635" s="79"/>
      <c r="AL635" s="79"/>
      <c r="AM635" s="79"/>
      <c r="AN635" s="79"/>
      <c r="AO635" s="79"/>
      <c r="AP635" s="79"/>
      <c r="AQ635" s="79"/>
      <c r="AR635" s="79"/>
      <c r="AS635" s="79"/>
      <c r="AT635" s="79"/>
    </row>
    <row r="636" spans="23:46" ht="12.75"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  <c r="AI636" s="79"/>
      <c r="AJ636" s="79"/>
      <c r="AK636" s="79"/>
      <c r="AL636" s="79"/>
      <c r="AM636" s="79"/>
      <c r="AN636" s="79"/>
      <c r="AO636" s="79"/>
      <c r="AP636" s="79"/>
      <c r="AQ636" s="79"/>
      <c r="AR636" s="79"/>
      <c r="AS636" s="79"/>
      <c r="AT636" s="79"/>
    </row>
    <row r="637" spans="23:46" ht="12.75">
      <c r="W637" s="79"/>
      <c r="X637" s="79"/>
      <c r="Y637" s="79"/>
      <c r="Z637" s="79"/>
      <c r="AA637" s="79"/>
      <c r="AB637" s="79"/>
      <c r="AC637" s="79"/>
      <c r="AD637" s="79"/>
      <c r="AE637" s="79"/>
      <c r="AF637" s="79"/>
      <c r="AG637" s="79"/>
      <c r="AH637" s="79"/>
      <c r="AI637" s="79"/>
      <c r="AJ637" s="79"/>
      <c r="AK637" s="79"/>
      <c r="AL637" s="79"/>
      <c r="AM637" s="79"/>
      <c r="AN637" s="79"/>
      <c r="AO637" s="79"/>
      <c r="AP637" s="79"/>
      <c r="AQ637" s="79"/>
      <c r="AR637" s="79"/>
      <c r="AS637" s="79"/>
      <c r="AT637" s="79"/>
    </row>
    <row r="638" spans="23:46" ht="12.75">
      <c r="W638" s="79"/>
      <c r="X638" s="79"/>
      <c r="Y638" s="79"/>
      <c r="Z638" s="79"/>
      <c r="AA638" s="79"/>
      <c r="AB638" s="79"/>
      <c r="AC638" s="79"/>
      <c r="AD638" s="79"/>
      <c r="AE638" s="79"/>
      <c r="AF638" s="79"/>
      <c r="AG638" s="79"/>
      <c r="AH638" s="79"/>
      <c r="AI638" s="79"/>
      <c r="AJ638" s="79"/>
      <c r="AK638" s="79"/>
      <c r="AL638" s="79"/>
      <c r="AM638" s="79"/>
      <c r="AN638" s="79"/>
      <c r="AO638" s="79"/>
      <c r="AP638" s="79"/>
      <c r="AQ638" s="79"/>
      <c r="AR638" s="79"/>
      <c r="AS638" s="79"/>
      <c r="AT638" s="79"/>
    </row>
    <row r="639" spans="23:46" ht="12.75">
      <c r="W639" s="79"/>
      <c r="X639" s="79"/>
      <c r="Y639" s="79"/>
      <c r="Z639" s="79"/>
      <c r="AA639" s="79"/>
      <c r="AB639" s="79"/>
      <c r="AC639" s="79"/>
      <c r="AD639" s="79"/>
      <c r="AE639" s="79"/>
      <c r="AF639" s="79"/>
      <c r="AG639" s="79"/>
      <c r="AH639" s="79"/>
      <c r="AI639" s="79"/>
      <c r="AJ639" s="79"/>
      <c r="AK639" s="79"/>
      <c r="AL639" s="79"/>
      <c r="AM639" s="79"/>
      <c r="AN639" s="79"/>
      <c r="AO639" s="79"/>
      <c r="AP639" s="79"/>
      <c r="AQ639" s="79"/>
      <c r="AR639" s="79"/>
      <c r="AS639" s="79"/>
      <c r="AT639" s="79"/>
    </row>
    <row r="640" spans="23:46" ht="12.75">
      <c r="W640" s="79"/>
      <c r="X640" s="79"/>
      <c r="Y640" s="79"/>
      <c r="Z640" s="79"/>
      <c r="AA640" s="79"/>
      <c r="AB640" s="79"/>
      <c r="AC640" s="79"/>
      <c r="AD640" s="79"/>
      <c r="AE640" s="79"/>
      <c r="AF640" s="79"/>
      <c r="AG640" s="79"/>
      <c r="AH640" s="79"/>
      <c r="AI640" s="79"/>
      <c r="AJ640" s="79"/>
      <c r="AK640" s="79"/>
      <c r="AL640" s="79"/>
      <c r="AM640" s="79"/>
      <c r="AN640" s="79"/>
      <c r="AO640" s="79"/>
      <c r="AP640" s="79"/>
      <c r="AQ640" s="79"/>
      <c r="AR640" s="79"/>
      <c r="AS640" s="79"/>
      <c r="AT640" s="79"/>
    </row>
    <row r="641" spans="23:46" ht="12.75">
      <c r="W641" s="79"/>
      <c r="X641" s="79"/>
      <c r="Y641" s="79"/>
      <c r="Z641" s="79"/>
      <c r="AA641" s="79"/>
      <c r="AB641" s="79"/>
      <c r="AC641" s="79"/>
      <c r="AD641" s="79"/>
      <c r="AE641" s="79"/>
      <c r="AF641" s="79"/>
      <c r="AG641" s="79"/>
      <c r="AH641" s="79"/>
      <c r="AI641" s="79"/>
      <c r="AJ641" s="79"/>
      <c r="AK641" s="79"/>
      <c r="AL641" s="79"/>
      <c r="AM641" s="79"/>
      <c r="AN641" s="79"/>
      <c r="AO641" s="79"/>
      <c r="AP641" s="79"/>
      <c r="AQ641" s="79"/>
      <c r="AR641" s="79"/>
      <c r="AS641" s="79"/>
      <c r="AT641" s="79"/>
    </row>
    <row r="642" spans="23:46" ht="12.75"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  <c r="AI642" s="79"/>
      <c r="AJ642" s="79"/>
      <c r="AK642" s="79"/>
      <c r="AL642" s="79"/>
      <c r="AM642" s="79"/>
      <c r="AN642" s="79"/>
      <c r="AO642" s="79"/>
      <c r="AP642" s="79"/>
      <c r="AQ642" s="79"/>
      <c r="AR642" s="79"/>
      <c r="AS642" s="79"/>
      <c r="AT642" s="79"/>
    </row>
    <row r="643" spans="23:46" ht="12.75">
      <c r="W643" s="79"/>
      <c r="X643" s="79"/>
      <c r="Y643" s="79"/>
      <c r="Z643" s="79"/>
      <c r="AA643" s="79"/>
      <c r="AB643" s="79"/>
      <c r="AC643" s="79"/>
      <c r="AD643" s="79"/>
      <c r="AE643" s="79"/>
      <c r="AF643" s="79"/>
      <c r="AG643" s="79"/>
      <c r="AH643" s="79"/>
      <c r="AI643" s="79"/>
      <c r="AJ643" s="79"/>
      <c r="AK643" s="79"/>
      <c r="AL643" s="79"/>
      <c r="AM643" s="79"/>
      <c r="AN643" s="79"/>
      <c r="AO643" s="79"/>
      <c r="AP643" s="79"/>
      <c r="AQ643" s="79"/>
      <c r="AR643" s="79"/>
      <c r="AS643" s="79"/>
      <c r="AT643" s="79"/>
    </row>
    <row r="644" spans="23:46" ht="12.75"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  <c r="AI644" s="79"/>
      <c r="AJ644" s="79"/>
      <c r="AK644" s="79"/>
      <c r="AL644" s="79"/>
      <c r="AM644" s="79"/>
      <c r="AN644" s="79"/>
      <c r="AO644" s="79"/>
      <c r="AP644" s="79"/>
      <c r="AQ644" s="79"/>
      <c r="AR644" s="79"/>
      <c r="AS644" s="79"/>
      <c r="AT644" s="79"/>
    </row>
    <row r="645" spans="23:46" ht="12.75">
      <c r="W645" s="79"/>
      <c r="X645" s="79"/>
      <c r="Y645" s="79"/>
      <c r="Z645" s="79"/>
      <c r="AA645" s="79"/>
      <c r="AB645" s="79"/>
      <c r="AC645" s="79"/>
      <c r="AD645" s="79"/>
      <c r="AE645" s="79"/>
      <c r="AF645" s="79"/>
      <c r="AG645" s="79"/>
      <c r="AH645" s="79"/>
      <c r="AI645" s="79"/>
      <c r="AJ645" s="79"/>
      <c r="AK645" s="79"/>
      <c r="AL645" s="79"/>
      <c r="AM645" s="79"/>
      <c r="AN645" s="79"/>
      <c r="AO645" s="79"/>
      <c r="AP645" s="79"/>
      <c r="AQ645" s="79"/>
      <c r="AR645" s="79"/>
      <c r="AS645" s="79"/>
      <c r="AT645" s="79"/>
    </row>
    <row r="646" spans="23:46" ht="12.75">
      <c r="W646" s="79"/>
      <c r="X646" s="79"/>
      <c r="Y646" s="79"/>
      <c r="Z646" s="79"/>
      <c r="AA646" s="79"/>
      <c r="AB646" s="79"/>
      <c r="AC646" s="79"/>
      <c r="AD646" s="79"/>
      <c r="AE646" s="79"/>
      <c r="AF646" s="79"/>
      <c r="AG646" s="79"/>
      <c r="AH646" s="79"/>
      <c r="AI646" s="79"/>
      <c r="AJ646" s="79"/>
      <c r="AK646" s="79"/>
      <c r="AL646" s="79"/>
      <c r="AM646" s="79"/>
      <c r="AN646" s="79"/>
      <c r="AO646" s="79"/>
      <c r="AP646" s="79"/>
      <c r="AQ646" s="79"/>
      <c r="AR646" s="79"/>
      <c r="AS646" s="79"/>
      <c r="AT646" s="79"/>
    </row>
    <row r="647" spans="23:46" ht="12.75"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  <c r="AI647" s="79"/>
      <c r="AJ647" s="79"/>
      <c r="AK647" s="79"/>
      <c r="AL647" s="79"/>
      <c r="AM647" s="79"/>
      <c r="AN647" s="79"/>
      <c r="AO647" s="79"/>
      <c r="AP647" s="79"/>
      <c r="AQ647" s="79"/>
      <c r="AR647" s="79"/>
      <c r="AS647" s="79"/>
      <c r="AT647" s="79"/>
    </row>
    <row r="648" spans="23:46" ht="12.75">
      <c r="W648" s="79"/>
      <c r="X648" s="79"/>
      <c r="Y648" s="79"/>
      <c r="Z648" s="79"/>
      <c r="AA648" s="79"/>
      <c r="AB648" s="79"/>
      <c r="AC648" s="79"/>
      <c r="AD648" s="79"/>
      <c r="AE648" s="79"/>
      <c r="AF648" s="79"/>
      <c r="AG648" s="79"/>
      <c r="AH648" s="79"/>
      <c r="AI648" s="79"/>
      <c r="AJ648" s="79"/>
      <c r="AK648" s="79"/>
      <c r="AL648" s="79"/>
      <c r="AM648" s="79"/>
      <c r="AN648" s="79"/>
      <c r="AO648" s="79"/>
      <c r="AP648" s="79"/>
      <c r="AQ648" s="79"/>
      <c r="AR648" s="79"/>
      <c r="AS648" s="79"/>
      <c r="AT648" s="79"/>
    </row>
    <row r="649" spans="23:46" ht="12.75">
      <c r="W649" s="79"/>
      <c r="X649" s="79"/>
      <c r="Y649" s="79"/>
      <c r="Z649" s="79"/>
      <c r="AA649" s="79"/>
      <c r="AB649" s="79"/>
      <c r="AC649" s="79"/>
      <c r="AD649" s="79"/>
      <c r="AE649" s="79"/>
      <c r="AF649" s="79"/>
      <c r="AG649" s="79"/>
      <c r="AH649" s="79"/>
      <c r="AI649" s="79"/>
      <c r="AJ649" s="79"/>
      <c r="AK649" s="79"/>
      <c r="AL649" s="79"/>
      <c r="AM649" s="79"/>
      <c r="AN649" s="79"/>
      <c r="AO649" s="79"/>
      <c r="AP649" s="79"/>
      <c r="AQ649" s="79"/>
      <c r="AR649" s="79"/>
      <c r="AS649" s="79"/>
      <c r="AT649" s="79"/>
    </row>
    <row r="650" spans="23:46" ht="12.75">
      <c r="W650" s="79"/>
      <c r="X650" s="79"/>
      <c r="Y650" s="79"/>
      <c r="Z650" s="79"/>
      <c r="AA650" s="79"/>
      <c r="AB650" s="79"/>
      <c r="AC650" s="79"/>
      <c r="AD650" s="79"/>
      <c r="AE650" s="79"/>
      <c r="AF650" s="79"/>
      <c r="AG650" s="79"/>
      <c r="AH650" s="79"/>
      <c r="AI650" s="79"/>
      <c r="AJ650" s="79"/>
      <c r="AK650" s="79"/>
      <c r="AL650" s="79"/>
      <c r="AM650" s="79"/>
      <c r="AN650" s="79"/>
      <c r="AO650" s="79"/>
      <c r="AP650" s="79"/>
      <c r="AQ650" s="79"/>
      <c r="AR650" s="79"/>
      <c r="AS650" s="79"/>
      <c r="AT650" s="79"/>
    </row>
    <row r="651" spans="23:46" ht="12.75">
      <c r="W651" s="79"/>
      <c r="X651" s="79"/>
      <c r="Y651" s="79"/>
      <c r="Z651" s="79"/>
      <c r="AA651" s="79"/>
      <c r="AB651" s="79"/>
      <c r="AC651" s="79"/>
      <c r="AD651" s="79"/>
      <c r="AE651" s="79"/>
      <c r="AF651" s="79"/>
      <c r="AG651" s="79"/>
      <c r="AH651" s="79"/>
      <c r="AI651" s="79"/>
      <c r="AJ651" s="79"/>
      <c r="AK651" s="79"/>
      <c r="AL651" s="79"/>
      <c r="AM651" s="79"/>
      <c r="AN651" s="79"/>
      <c r="AO651" s="79"/>
      <c r="AP651" s="79"/>
      <c r="AQ651" s="79"/>
      <c r="AR651" s="79"/>
      <c r="AS651" s="79"/>
      <c r="AT651" s="79"/>
    </row>
    <row r="652" spans="23:46" ht="12.75"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  <c r="AI652" s="79"/>
      <c r="AJ652" s="79"/>
      <c r="AK652" s="79"/>
      <c r="AL652" s="79"/>
      <c r="AM652" s="79"/>
      <c r="AN652" s="79"/>
      <c r="AO652" s="79"/>
      <c r="AP652" s="79"/>
      <c r="AQ652" s="79"/>
      <c r="AR652" s="79"/>
      <c r="AS652" s="79"/>
      <c r="AT652" s="79"/>
    </row>
    <row r="653" spans="23:46" ht="12.75">
      <c r="W653" s="79"/>
      <c r="X653" s="79"/>
      <c r="Y653" s="79"/>
      <c r="Z653" s="79"/>
      <c r="AA653" s="79"/>
      <c r="AB653" s="79"/>
      <c r="AC653" s="79"/>
      <c r="AD653" s="79"/>
      <c r="AE653" s="79"/>
      <c r="AF653" s="79"/>
      <c r="AG653" s="79"/>
      <c r="AH653" s="79"/>
      <c r="AI653" s="79"/>
      <c r="AJ653" s="79"/>
      <c r="AK653" s="79"/>
      <c r="AL653" s="79"/>
      <c r="AM653" s="79"/>
      <c r="AN653" s="79"/>
      <c r="AO653" s="79"/>
      <c r="AP653" s="79"/>
      <c r="AQ653" s="79"/>
      <c r="AR653" s="79"/>
      <c r="AS653" s="79"/>
      <c r="AT653" s="79"/>
    </row>
    <row r="654" spans="23:46" ht="12.75"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  <c r="AI654" s="79"/>
      <c r="AJ654" s="79"/>
      <c r="AK654" s="79"/>
      <c r="AL654" s="79"/>
      <c r="AM654" s="79"/>
      <c r="AN654" s="79"/>
      <c r="AO654" s="79"/>
      <c r="AP654" s="79"/>
      <c r="AQ654" s="79"/>
      <c r="AR654" s="79"/>
      <c r="AS654" s="79"/>
      <c r="AT654" s="79"/>
    </row>
    <row r="655" spans="23:46" ht="12.75">
      <c r="W655" s="79"/>
      <c r="X655" s="79"/>
      <c r="Y655" s="79"/>
      <c r="Z655" s="79"/>
      <c r="AA655" s="79"/>
      <c r="AB655" s="79"/>
      <c r="AC655" s="79"/>
      <c r="AD655" s="79"/>
      <c r="AE655" s="79"/>
      <c r="AF655" s="79"/>
      <c r="AG655" s="79"/>
      <c r="AH655" s="79"/>
      <c r="AI655" s="79"/>
      <c r="AJ655" s="79"/>
      <c r="AK655" s="79"/>
      <c r="AL655" s="79"/>
      <c r="AM655" s="79"/>
      <c r="AN655" s="79"/>
      <c r="AO655" s="79"/>
      <c r="AP655" s="79"/>
      <c r="AQ655" s="79"/>
      <c r="AR655" s="79"/>
      <c r="AS655" s="79"/>
      <c r="AT655" s="79"/>
    </row>
    <row r="656" spans="23:46" ht="12.75">
      <c r="W656" s="79"/>
      <c r="X656" s="79"/>
      <c r="Y656" s="79"/>
      <c r="Z656" s="79"/>
      <c r="AA656" s="79"/>
      <c r="AB656" s="79"/>
      <c r="AC656" s="79"/>
      <c r="AD656" s="79"/>
      <c r="AE656" s="79"/>
      <c r="AF656" s="79"/>
      <c r="AG656" s="79"/>
      <c r="AH656" s="79"/>
      <c r="AI656" s="79"/>
      <c r="AJ656" s="79"/>
      <c r="AK656" s="79"/>
      <c r="AL656" s="79"/>
      <c r="AM656" s="79"/>
      <c r="AN656" s="79"/>
      <c r="AO656" s="79"/>
      <c r="AP656" s="79"/>
      <c r="AQ656" s="79"/>
      <c r="AR656" s="79"/>
      <c r="AS656" s="79"/>
      <c r="AT656" s="79"/>
    </row>
    <row r="657" spans="23:46" ht="12.75">
      <c r="W657" s="79"/>
      <c r="X657" s="79"/>
      <c r="Y657" s="79"/>
      <c r="Z657" s="79"/>
      <c r="AA657" s="79"/>
      <c r="AB657" s="79"/>
      <c r="AC657" s="79"/>
      <c r="AD657" s="79"/>
      <c r="AE657" s="79"/>
      <c r="AF657" s="79"/>
      <c r="AG657" s="79"/>
      <c r="AH657" s="79"/>
      <c r="AI657" s="79"/>
      <c r="AJ657" s="79"/>
      <c r="AK657" s="79"/>
      <c r="AL657" s="79"/>
      <c r="AM657" s="79"/>
      <c r="AN657" s="79"/>
      <c r="AO657" s="79"/>
      <c r="AP657" s="79"/>
      <c r="AQ657" s="79"/>
      <c r="AR657" s="79"/>
      <c r="AS657" s="79"/>
      <c r="AT657" s="79"/>
    </row>
    <row r="658" spans="23:46" ht="12.75">
      <c r="W658" s="79"/>
      <c r="X658" s="79"/>
      <c r="Y658" s="79"/>
      <c r="Z658" s="79"/>
      <c r="AA658" s="79"/>
      <c r="AB658" s="79"/>
      <c r="AC658" s="79"/>
      <c r="AD658" s="79"/>
      <c r="AE658" s="79"/>
      <c r="AF658" s="79"/>
      <c r="AG658" s="79"/>
      <c r="AH658" s="79"/>
      <c r="AI658" s="79"/>
      <c r="AJ658" s="79"/>
      <c r="AK658" s="79"/>
      <c r="AL658" s="79"/>
      <c r="AM658" s="79"/>
      <c r="AN658" s="79"/>
      <c r="AO658" s="79"/>
      <c r="AP658" s="79"/>
      <c r="AQ658" s="79"/>
      <c r="AR658" s="79"/>
      <c r="AS658" s="79"/>
      <c r="AT658" s="79"/>
    </row>
    <row r="659" spans="23:46" ht="12.75">
      <c r="W659" s="79"/>
      <c r="X659" s="79"/>
      <c r="Y659" s="79"/>
      <c r="Z659" s="79"/>
      <c r="AA659" s="79"/>
      <c r="AB659" s="79"/>
      <c r="AC659" s="79"/>
      <c r="AD659" s="79"/>
      <c r="AE659" s="79"/>
      <c r="AF659" s="79"/>
      <c r="AG659" s="79"/>
      <c r="AH659" s="79"/>
      <c r="AI659" s="79"/>
      <c r="AJ659" s="79"/>
      <c r="AK659" s="79"/>
      <c r="AL659" s="79"/>
      <c r="AM659" s="79"/>
      <c r="AN659" s="79"/>
      <c r="AO659" s="79"/>
      <c r="AP659" s="79"/>
      <c r="AQ659" s="79"/>
      <c r="AR659" s="79"/>
      <c r="AS659" s="79"/>
      <c r="AT659" s="79"/>
    </row>
    <row r="660" spans="23:46" ht="12.75">
      <c r="W660" s="79"/>
      <c r="X660" s="79"/>
      <c r="Y660" s="79"/>
      <c r="Z660" s="79"/>
      <c r="AA660" s="79"/>
      <c r="AB660" s="79"/>
      <c r="AC660" s="79"/>
      <c r="AD660" s="79"/>
      <c r="AE660" s="79"/>
      <c r="AF660" s="79"/>
      <c r="AG660" s="79"/>
      <c r="AH660" s="79"/>
      <c r="AI660" s="79"/>
      <c r="AJ660" s="79"/>
      <c r="AK660" s="79"/>
      <c r="AL660" s="79"/>
      <c r="AM660" s="79"/>
      <c r="AN660" s="79"/>
      <c r="AO660" s="79"/>
      <c r="AP660" s="79"/>
      <c r="AQ660" s="79"/>
      <c r="AR660" s="79"/>
      <c r="AS660" s="79"/>
      <c r="AT660" s="79"/>
    </row>
    <row r="661" spans="23:46" ht="12.75">
      <c r="W661" s="79"/>
      <c r="X661" s="79"/>
      <c r="Y661" s="79"/>
      <c r="Z661" s="79"/>
      <c r="AA661" s="79"/>
      <c r="AB661" s="79"/>
      <c r="AC661" s="79"/>
      <c r="AD661" s="79"/>
      <c r="AE661" s="79"/>
      <c r="AF661" s="79"/>
      <c r="AG661" s="79"/>
      <c r="AH661" s="79"/>
      <c r="AI661" s="79"/>
      <c r="AJ661" s="79"/>
      <c r="AK661" s="79"/>
      <c r="AL661" s="79"/>
      <c r="AM661" s="79"/>
      <c r="AN661" s="79"/>
      <c r="AO661" s="79"/>
      <c r="AP661" s="79"/>
      <c r="AQ661" s="79"/>
      <c r="AR661" s="79"/>
      <c r="AS661" s="79"/>
      <c r="AT661" s="79"/>
    </row>
    <row r="662" spans="23:46" ht="12.75"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  <c r="AI662" s="79"/>
      <c r="AJ662" s="79"/>
      <c r="AK662" s="79"/>
      <c r="AL662" s="79"/>
      <c r="AM662" s="79"/>
      <c r="AN662" s="79"/>
      <c r="AO662" s="79"/>
      <c r="AP662" s="79"/>
      <c r="AQ662" s="79"/>
      <c r="AR662" s="79"/>
      <c r="AS662" s="79"/>
      <c r="AT662" s="79"/>
    </row>
    <row r="663" spans="23:46" ht="12.75"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  <c r="AG663" s="79"/>
      <c r="AH663" s="79"/>
      <c r="AI663" s="79"/>
      <c r="AJ663" s="79"/>
      <c r="AK663" s="79"/>
      <c r="AL663" s="79"/>
      <c r="AM663" s="79"/>
      <c r="AN663" s="79"/>
      <c r="AO663" s="79"/>
      <c r="AP663" s="79"/>
      <c r="AQ663" s="79"/>
      <c r="AR663" s="79"/>
      <c r="AS663" s="79"/>
      <c r="AT663" s="79"/>
    </row>
    <row r="664" spans="23:46" ht="12.75">
      <c r="W664" s="79"/>
      <c r="X664" s="79"/>
      <c r="Y664" s="79"/>
      <c r="Z664" s="79"/>
      <c r="AA664" s="79"/>
      <c r="AB664" s="79"/>
      <c r="AC664" s="79"/>
      <c r="AD664" s="79"/>
      <c r="AE664" s="79"/>
      <c r="AF664" s="79"/>
      <c r="AG664" s="79"/>
      <c r="AH664" s="79"/>
      <c r="AI664" s="79"/>
      <c r="AJ664" s="79"/>
      <c r="AK664" s="79"/>
      <c r="AL664" s="79"/>
      <c r="AM664" s="79"/>
      <c r="AN664" s="79"/>
      <c r="AO664" s="79"/>
      <c r="AP664" s="79"/>
      <c r="AQ664" s="79"/>
      <c r="AR664" s="79"/>
      <c r="AS664" s="79"/>
      <c r="AT664" s="79"/>
    </row>
    <row r="665" spans="23:46" ht="12.75"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  <c r="AI665" s="79"/>
      <c r="AJ665" s="79"/>
      <c r="AK665" s="79"/>
      <c r="AL665" s="79"/>
      <c r="AM665" s="79"/>
      <c r="AN665" s="79"/>
      <c r="AO665" s="79"/>
      <c r="AP665" s="79"/>
      <c r="AQ665" s="79"/>
      <c r="AR665" s="79"/>
      <c r="AS665" s="79"/>
      <c r="AT665" s="79"/>
    </row>
    <row r="666" spans="23:46" ht="12.75"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  <c r="AJ666" s="79"/>
      <c r="AK666" s="79"/>
      <c r="AL666" s="79"/>
      <c r="AM666" s="79"/>
      <c r="AN666" s="79"/>
      <c r="AO666" s="79"/>
      <c r="AP666" s="79"/>
      <c r="AQ666" s="79"/>
      <c r="AR666" s="79"/>
      <c r="AS666" s="79"/>
      <c r="AT666" s="79"/>
    </row>
    <row r="667" spans="23:46" ht="12.75"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  <c r="AG667" s="79"/>
      <c r="AH667" s="79"/>
      <c r="AI667" s="79"/>
      <c r="AJ667" s="79"/>
      <c r="AK667" s="79"/>
      <c r="AL667" s="79"/>
      <c r="AM667" s="79"/>
      <c r="AN667" s="79"/>
      <c r="AO667" s="79"/>
      <c r="AP667" s="79"/>
      <c r="AQ667" s="79"/>
      <c r="AR667" s="79"/>
      <c r="AS667" s="79"/>
      <c r="AT667" s="79"/>
    </row>
    <row r="668" spans="23:46" ht="12.75">
      <c r="W668" s="79"/>
      <c r="X668" s="79"/>
      <c r="Y668" s="79"/>
      <c r="Z668" s="79"/>
      <c r="AA668" s="79"/>
      <c r="AB668" s="79"/>
      <c r="AC668" s="79"/>
      <c r="AD668" s="79"/>
      <c r="AE668" s="79"/>
      <c r="AF668" s="79"/>
      <c r="AG668" s="79"/>
      <c r="AH668" s="79"/>
      <c r="AI668" s="79"/>
      <c r="AJ668" s="79"/>
      <c r="AK668" s="79"/>
      <c r="AL668" s="79"/>
      <c r="AM668" s="79"/>
      <c r="AN668" s="79"/>
      <c r="AO668" s="79"/>
      <c r="AP668" s="79"/>
      <c r="AQ668" s="79"/>
      <c r="AR668" s="79"/>
      <c r="AS668" s="79"/>
      <c r="AT668" s="79"/>
    </row>
    <row r="669" spans="23:46" ht="12.75"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  <c r="AI669" s="79"/>
      <c r="AJ669" s="79"/>
      <c r="AK669" s="79"/>
      <c r="AL669" s="79"/>
      <c r="AM669" s="79"/>
      <c r="AN669" s="79"/>
      <c r="AO669" s="79"/>
      <c r="AP669" s="79"/>
      <c r="AQ669" s="79"/>
      <c r="AR669" s="79"/>
      <c r="AS669" s="79"/>
      <c r="AT669" s="79"/>
    </row>
    <row r="670" spans="23:46" ht="12.75"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  <c r="AJ670" s="79"/>
      <c r="AK670" s="79"/>
      <c r="AL670" s="79"/>
      <c r="AM670" s="79"/>
      <c r="AN670" s="79"/>
      <c r="AO670" s="79"/>
      <c r="AP670" s="79"/>
      <c r="AQ670" s="79"/>
      <c r="AR670" s="79"/>
      <c r="AS670" s="79"/>
      <c r="AT670" s="79"/>
    </row>
    <row r="671" spans="23:46" ht="12.75"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  <c r="AI671" s="79"/>
      <c r="AJ671" s="79"/>
      <c r="AK671" s="79"/>
      <c r="AL671" s="79"/>
      <c r="AM671" s="79"/>
      <c r="AN671" s="79"/>
      <c r="AO671" s="79"/>
      <c r="AP671" s="79"/>
      <c r="AQ671" s="79"/>
      <c r="AR671" s="79"/>
      <c r="AS671" s="79"/>
      <c r="AT671" s="79"/>
    </row>
    <row r="672" spans="23:46" ht="12.75"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  <c r="AL672" s="79"/>
      <c r="AM672" s="79"/>
      <c r="AN672" s="79"/>
      <c r="AO672" s="79"/>
      <c r="AP672" s="79"/>
      <c r="AQ672" s="79"/>
      <c r="AR672" s="79"/>
      <c r="AS672" s="79"/>
      <c r="AT672" s="79"/>
    </row>
    <row r="673" spans="23:46" ht="12.75"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  <c r="AL673" s="79"/>
      <c r="AM673" s="79"/>
      <c r="AN673" s="79"/>
      <c r="AO673" s="79"/>
      <c r="AP673" s="79"/>
      <c r="AQ673" s="79"/>
      <c r="AR673" s="79"/>
      <c r="AS673" s="79"/>
      <c r="AT673" s="79"/>
    </row>
    <row r="674" spans="23:46" ht="12.75"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  <c r="AI674" s="79"/>
      <c r="AJ674" s="79"/>
      <c r="AK674" s="79"/>
      <c r="AL674" s="79"/>
      <c r="AM674" s="79"/>
      <c r="AN674" s="79"/>
      <c r="AO674" s="79"/>
      <c r="AP674" s="79"/>
      <c r="AQ674" s="79"/>
      <c r="AR674" s="79"/>
      <c r="AS674" s="79"/>
      <c r="AT674" s="79"/>
    </row>
    <row r="675" spans="23:46" ht="12.75"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  <c r="AI675" s="79"/>
      <c r="AJ675" s="79"/>
      <c r="AK675" s="79"/>
      <c r="AL675" s="79"/>
      <c r="AM675" s="79"/>
      <c r="AN675" s="79"/>
      <c r="AO675" s="79"/>
      <c r="AP675" s="79"/>
      <c r="AQ675" s="79"/>
      <c r="AR675" s="79"/>
      <c r="AS675" s="79"/>
      <c r="AT675" s="79"/>
    </row>
    <row r="676" spans="23:46" ht="12.75"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  <c r="AJ676" s="79"/>
      <c r="AK676" s="79"/>
      <c r="AL676" s="79"/>
      <c r="AM676" s="79"/>
      <c r="AN676" s="79"/>
      <c r="AO676" s="79"/>
      <c r="AP676" s="79"/>
      <c r="AQ676" s="79"/>
      <c r="AR676" s="79"/>
      <c r="AS676" s="79"/>
      <c r="AT676" s="79"/>
    </row>
    <row r="677" spans="23:46" ht="12.75">
      <c r="W677" s="79"/>
      <c r="X677" s="79"/>
      <c r="Y677" s="79"/>
      <c r="Z677" s="79"/>
      <c r="AA677" s="79"/>
      <c r="AB677" s="79"/>
      <c r="AC677" s="79"/>
      <c r="AD677" s="79"/>
      <c r="AE677" s="79"/>
      <c r="AF677" s="79"/>
      <c r="AG677" s="79"/>
      <c r="AH677" s="79"/>
      <c r="AI677" s="79"/>
      <c r="AJ677" s="79"/>
      <c r="AK677" s="79"/>
      <c r="AL677" s="79"/>
      <c r="AM677" s="79"/>
      <c r="AN677" s="79"/>
      <c r="AO677" s="79"/>
      <c r="AP677" s="79"/>
      <c r="AQ677" s="79"/>
      <c r="AR677" s="79"/>
      <c r="AS677" s="79"/>
      <c r="AT677" s="79"/>
    </row>
    <row r="678" spans="23:46" ht="12.75">
      <c r="W678" s="79"/>
      <c r="X678" s="79"/>
      <c r="Y678" s="79"/>
      <c r="Z678" s="79"/>
      <c r="AA678" s="79"/>
      <c r="AB678" s="79"/>
      <c r="AC678" s="79"/>
      <c r="AD678" s="79"/>
      <c r="AE678" s="79"/>
      <c r="AF678" s="79"/>
      <c r="AG678" s="79"/>
      <c r="AH678" s="79"/>
      <c r="AI678" s="79"/>
      <c r="AJ678" s="79"/>
      <c r="AK678" s="79"/>
      <c r="AL678" s="79"/>
      <c r="AM678" s="79"/>
      <c r="AN678" s="79"/>
      <c r="AO678" s="79"/>
      <c r="AP678" s="79"/>
      <c r="AQ678" s="79"/>
      <c r="AR678" s="79"/>
      <c r="AS678" s="79"/>
      <c r="AT678" s="79"/>
    </row>
    <row r="679" spans="23:46" ht="12.75">
      <c r="W679" s="79"/>
      <c r="X679" s="79"/>
      <c r="Y679" s="79"/>
      <c r="Z679" s="79"/>
      <c r="AA679" s="79"/>
      <c r="AB679" s="79"/>
      <c r="AC679" s="79"/>
      <c r="AD679" s="79"/>
      <c r="AE679" s="79"/>
      <c r="AF679" s="79"/>
      <c r="AG679" s="79"/>
      <c r="AH679" s="79"/>
      <c r="AI679" s="79"/>
      <c r="AJ679" s="79"/>
      <c r="AK679" s="79"/>
      <c r="AL679" s="79"/>
      <c r="AM679" s="79"/>
      <c r="AN679" s="79"/>
      <c r="AO679" s="79"/>
      <c r="AP679" s="79"/>
      <c r="AQ679" s="79"/>
      <c r="AR679" s="79"/>
      <c r="AS679" s="79"/>
      <c r="AT679" s="79"/>
    </row>
    <row r="680" spans="23:46" ht="12.75">
      <c r="W680" s="79"/>
      <c r="X680" s="79"/>
      <c r="Y680" s="79"/>
      <c r="Z680" s="79"/>
      <c r="AA680" s="79"/>
      <c r="AB680" s="79"/>
      <c r="AC680" s="79"/>
      <c r="AD680" s="79"/>
      <c r="AE680" s="79"/>
      <c r="AF680" s="79"/>
      <c r="AG680" s="79"/>
      <c r="AH680" s="79"/>
      <c r="AI680" s="79"/>
      <c r="AJ680" s="79"/>
      <c r="AK680" s="79"/>
      <c r="AL680" s="79"/>
      <c r="AM680" s="79"/>
      <c r="AN680" s="79"/>
      <c r="AO680" s="79"/>
      <c r="AP680" s="79"/>
      <c r="AQ680" s="79"/>
      <c r="AR680" s="79"/>
      <c r="AS680" s="79"/>
      <c r="AT680" s="79"/>
    </row>
    <row r="681" spans="23:46" ht="12.75">
      <c r="W681" s="79"/>
      <c r="X681" s="79"/>
      <c r="Y681" s="79"/>
      <c r="Z681" s="79"/>
      <c r="AA681" s="79"/>
      <c r="AB681" s="79"/>
      <c r="AC681" s="79"/>
      <c r="AD681" s="79"/>
      <c r="AE681" s="79"/>
      <c r="AF681" s="79"/>
      <c r="AG681" s="79"/>
      <c r="AH681" s="79"/>
      <c r="AI681" s="79"/>
      <c r="AJ681" s="79"/>
      <c r="AK681" s="79"/>
      <c r="AL681" s="79"/>
      <c r="AM681" s="79"/>
      <c r="AN681" s="79"/>
      <c r="AO681" s="79"/>
      <c r="AP681" s="79"/>
      <c r="AQ681" s="79"/>
      <c r="AR681" s="79"/>
      <c r="AS681" s="79"/>
      <c r="AT681" s="79"/>
    </row>
    <row r="682" spans="23:46" ht="12.75">
      <c r="W682" s="79"/>
      <c r="X682" s="79"/>
      <c r="Y682" s="79"/>
      <c r="Z682" s="79"/>
      <c r="AA682" s="79"/>
      <c r="AB682" s="79"/>
      <c r="AC682" s="79"/>
      <c r="AD682" s="79"/>
      <c r="AE682" s="79"/>
      <c r="AF682" s="79"/>
      <c r="AG682" s="79"/>
      <c r="AH682" s="79"/>
      <c r="AI682" s="79"/>
      <c r="AJ682" s="79"/>
      <c r="AK682" s="79"/>
      <c r="AL682" s="79"/>
      <c r="AM682" s="79"/>
      <c r="AN682" s="79"/>
      <c r="AO682" s="79"/>
      <c r="AP682" s="79"/>
      <c r="AQ682" s="79"/>
      <c r="AR682" s="79"/>
      <c r="AS682" s="79"/>
      <c r="AT682" s="79"/>
    </row>
    <row r="683" spans="23:46" ht="12.75"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  <c r="AO683" s="79"/>
      <c r="AP683" s="79"/>
      <c r="AQ683" s="79"/>
      <c r="AR683" s="79"/>
      <c r="AS683" s="79"/>
      <c r="AT683" s="79"/>
    </row>
    <row r="684" spans="23:46" ht="12.75"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  <c r="AP684" s="79"/>
      <c r="AQ684" s="79"/>
      <c r="AR684" s="79"/>
      <c r="AS684" s="79"/>
      <c r="AT684" s="79"/>
    </row>
    <row r="685" spans="23:46" ht="12.75"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  <c r="AG685" s="79"/>
      <c r="AH685" s="79"/>
      <c r="AI685" s="79"/>
      <c r="AJ685" s="79"/>
      <c r="AK685" s="79"/>
      <c r="AL685" s="79"/>
      <c r="AM685" s="79"/>
      <c r="AN685" s="79"/>
      <c r="AO685" s="79"/>
      <c r="AP685" s="79"/>
      <c r="AQ685" s="79"/>
      <c r="AR685" s="79"/>
      <c r="AS685" s="79"/>
      <c r="AT685" s="79"/>
    </row>
    <row r="686" spans="23:46" ht="12.75"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  <c r="AI686" s="79"/>
      <c r="AJ686" s="79"/>
      <c r="AK686" s="79"/>
      <c r="AL686" s="79"/>
      <c r="AM686" s="79"/>
      <c r="AN686" s="79"/>
      <c r="AO686" s="79"/>
      <c r="AP686" s="79"/>
      <c r="AQ686" s="79"/>
      <c r="AR686" s="79"/>
      <c r="AS686" s="79"/>
      <c r="AT686" s="79"/>
    </row>
    <row r="687" spans="23:46" ht="12.75"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  <c r="AJ687" s="79"/>
      <c r="AK687" s="79"/>
      <c r="AL687" s="79"/>
      <c r="AM687" s="79"/>
      <c r="AN687" s="79"/>
      <c r="AO687" s="79"/>
      <c r="AP687" s="79"/>
      <c r="AQ687" s="79"/>
      <c r="AR687" s="79"/>
      <c r="AS687" s="79"/>
      <c r="AT687" s="79"/>
    </row>
    <row r="688" spans="23:46" ht="12.75"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  <c r="AI688" s="79"/>
      <c r="AJ688" s="79"/>
      <c r="AK688" s="79"/>
      <c r="AL688" s="79"/>
      <c r="AM688" s="79"/>
      <c r="AN688" s="79"/>
      <c r="AO688" s="79"/>
      <c r="AP688" s="79"/>
      <c r="AQ688" s="79"/>
      <c r="AR688" s="79"/>
      <c r="AS688" s="79"/>
      <c r="AT688" s="79"/>
    </row>
    <row r="689" spans="23:46" ht="12.75"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  <c r="AI689" s="79"/>
      <c r="AJ689" s="79"/>
      <c r="AK689" s="79"/>
      <c r="AL689" s="79"/>
      <c r="AM689" s="79"/>
      <c r="AN689" s="79"/>
      <c r="AO689" s="79"/>
      <c r="AP689" s="79"/>
      <c r="AQ689" s="79"/>
      <c r="AR689" s="79"/>
      <c r="AS689" s="79"/>
      <c r="AT689" s="79"/>
    </row>
    <row r="690" spans="23:46" ht="12.75"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  <c r="AI690" s="79"/>
      <c r="AJ690" s="79"/>
      <c r="AK690" s="79"/>
      <c r="AL690" s="79"/>
      <c r="AM690" s="79"/>
      <c r="AN690" s="79"/>
      <c r="AO690" s="79"/>
      <c r="AP690" s="79"/>
      <c r="AQ690" s="79"/>
      <c r="AR690" s="79"/>
      <c r="AS690" s="79"/>
      <c r="AT690" s="79"/>
    </row>
    <row r="691" spans="23:46" ht="12.75"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  <c r="AI691" s="79"/>
      <c r="AJ691" s="79"/>
      <c r="AK691" s="79"/>
      <c r="AL691" s="79"/>
      <c r="AM691" s="79"/>
      <c r="AN691" s="79"/>
      <c r="AO691" s="79"/>
      <c r="AP691" s="79"/>
      <c r="AQ691" s="79"/>
      <c r="AR691" s="79"/>
      <c r="AS691" s="79"/>
      <c r="AT691" s="79"/>
    </row>
    <row r="692" spans="23:46" ht="12.75"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  <c r="AI692" s="79"/>
      <c r="AJ692" s="79"/>
      <c r="AK692" s="79"/>
      <c r="AL692" s="79"/>
      <c r="AM692" s="79"/>
      <c r="AN692" s="79"/>
      <c r="AO692" s="79"/>
      <c r="AP692" s="79"/>
      <c r="AQ692" s="79"/>
      <c r="AR692" s="79"/>
      <c r="AS692" s="79"/>
      <c r="AT692" s="79"/>
    </row>
    <row r="693" spans="23:46" ht="12.75">
      <c r="W693" s="79"/>
      <c r="X693" s="79"/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  <c r="AI693" s="79"/>
      <c r="AJ693" s="79"/>
      <c r="AK693" s="79"/>
      <c r="AL693" s="79"/>
      <c r="AM693" s="79"/>
      <c r="AN693" s="79"/>
      <c r="AO693" s="79"/>
      <c r="AP693" s="79"/>
      <c r="AQ693" s="79"/>
      <c r="AR693" s="79"/>
      <c r="AS693" s="79"/>
      <c r="AT693" s="79"/>
    </row>
    <row r="694" spans="23:46" ht="12.75"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  <c r="AI694" s="79"/>
      <c r="AJ694" s="79"/>
      <c r="AK694" s="79"/>
      <c r="AL694" s="79"/>
      <c r="AM694" s="79"/>
      <c r="AN694" s="79"/>
      <c r="AO694" s="79"/>
      <c r="AP694" s="79"/>
      <c r="AQ694" s="79"/>
      <c r="AR694" s="79"/>
      <c r="AS694" s="79"/>
      <c r="AT694" s="79"/>
    </row>
    <row r="695" spans="23:46" ht="12.75">
      <c r="W695" s="79"/>
      <c r="X695" s="79"/>
      <c r="Y695" s="79"/>
      <c r="Z695" s="79"/>
      <c r="AA695" s="79"/>
      <c r="AB695" s="79"/>
      <c r="AC695" s="79"/>
      <c r="AD695" s="79"/>
      <c r="AE695" s="79"/>
      <c r="AF695" s="79"/>
      <c r="AG695" s="79"/>
      <c r="AH695" s="79"/>
      <c r="AI695" s="79"/>
      <c r="AJ695" s="79"/>
      <c r="AK695" s="79"/>
      <c r="AL695" s="79"/>
      <c r="AM695" s="79"/>
      <c r="AN695" s="79"/>
      <c r="AO695" s="79"/>
      <c r="AP695" s="79"/>
      <c r="AQ695" s="79"/>
      <c r="AR695" s="79"/>
      <c r="AS695" s="79"/>
      <c r="AT695" s="79"/>
    </row>
    <row r="696" spans="23:46" ht="12.75">
      <c r="W696" s="79"/>
      <c r="X696" s="79"/>
      <c r="Y696" s="79"/>
      <c r="Z696" s="79"/>
      <c r="AA696" s="79"/>
      <c r="AB696" s="79"/>
      <c r="AC696" s="79"/>
      <c r="AD696" s="79"/>
      <c r="AE696" s="79"/>
      <c r="AF696" s="79"/>
      <c r="AG696" s="79"/>
      <c r="AH696" s="79"/>
      <c r="AI696" s="79"/>
      <c r="AJ696" s="79"/>
      <c r="AK696" s="79"/>
      <c r="AL696" s="79"/>
      <c r="AM696" s="79"/>
      <c r="AN696" s="79"/>
      <c r="AO696" s="79"/>
      <c r="AP696" s="79"/>
      <c r="AQ696" s="79"/>
      <c r="AR696" s="79"/>
      <c r="AS696" s="79"/>
      <c r="AT696" s="79"/>
    </row>
    <row r="697" spans="23:46" ht="12.75">
      <c r="W697" s="79"/>
      <c r="X697" s="79"/>
      <c r="Y697" s="79"/>
      <c r="Z697" s="79"/>
      <c r="AA697" s="79"/>
      <c r="AB697" s="79"/>
      <c r="AC697" s="79"/>
      <c r="AD697" s="79"/>
      <c r="AE697" s="79"/>
      <c r="AF697" s="79"/>
      <c r="AG697" s="79"/>
      <c r="AH697" s="79"/>
      <c r="AI697" s="79"/>
      <c r="AJ697" s="79"/>
      <c r="AK697" s="79"/>
      <c r="AL697" s="79"/>
      <c r="AM697" s="79"/>
      <c r="AN697" s="79"/>
      <c r="AO697" s="79"/>
      <c r="AP697" s="79"/>
      <c r="AQ697" s="79"/>
      <c r="AR697" s="79"/>
      <c r="AS697" s="79"/>
      <c r="AT697" s="79"/>
    </row>
    <row r="698" spans="23:46" ht="12.75">
      <c r="W698" s="79"/>
      <c r="X698" s="79"/>
      <c r="Y698" s="79"/>
      <c r="Z698" s="79"/>
      <c r="AA698" s="79"/>
      <c r="AB698" s="79"/>
      <c r="AC698" s="79"/>
      <c r="AD698" s="79"/>
      <c r="AE698" s="79"/>
      <c r="AF698" s="79"/>
      <c r="AG698" s="79"/>
      <c r="AH698" s="79"/>
      <c r="AI698" s="79"/>
      <c r="AJ698" s="79"/>
      <c r="AK698" s="79"/>
      <c r="AL698" s="79"/>
      <c r="AM698" s="79"/>
      <c r="AN698" s="79"/>
      <c r="AO698" s="79"/>
      <c r="AP698" s="79"/>
      <c r="AQ698" s="79"/>
      <c r="AR698" s="79"/>
      <c r="AS698" s="79"/>
      <c r="AT698" s="79"/>
    </row>
    <row r="699" spans="23:46" ht="12.75">
      <c r="W699" s="79"/>
      <c r="X699" s="79"/>
      <c r="Y699" s="79"/>
      <c r="Z699" s="79"/>
      <c r="AA699" s="79"/>
      <c r="AB699" s="79"/>
      <c r="AC699" s="79"/>
      <c r="AD699" s="79"/>
      <c r="AE699" s="79"/>
      <c r="AF699" s="79"/>
      <c r="AG699" s="79"/>
      <c r="AH699" s="79"/>
      <c r="AI699" s="79"/>
      <c r="AJ699" s="79"/>
      <c r="AK699" s="79"/>
      <c r="AL699" s="79"/>
      <c r="AM699" s="79"/>
      <c r="AN699" s="79"/>
      <c r="AO699" s="79"/>
      <c r="AP699" s="79"/>
      <c r="AQ699" s="79"/>
      <c r="AR699" s="79"/>
      <c r="AS699" s="79"/>
      <c r="AT699" s="79"/>
    </row>
    <row r="700" spans="23:46" ht="12.75">
      <c r="W700" s="79"/>
      <c r="X700" s="79"/>
      <c r="Y700" s="79"/>
      <c r="Z700" s="79"/>
      <c r="AA700" s="79"/>
      <c r="AB700" s="79"/>
      <c r="AC700" s="79"/>
      <c r="AD700" s="79"/>
      <c r="AE700" s="79"/>
      <c r="AF700" s="79"/>
      <c r="AG700" s="79"/>
      <c r="AH700" s="79"/>
      <c r="AI700" s="79"/>
      <c r="AJ700" s="79"/>
      <c r="AK700" s="79"/>
      <c r="AL700" s="79"/>
      <c r="AM700" s="79"/>
      <c r="AN700" s="79"/>
      <c r="AO700" s="79"/>
      <c r="AP700" s="79"/>
      <c r="AQ700" s="79"/>
      <c r="AR700" s="79"/>
      <c r="AS700" s="79"/>
      <c r="AT700" s="79"/>
    </row>
    <row r="701" spans="23:46" ht="12.75">
      <c r="W701" s="79"/>
      <c r="X701" s="79"/>
      <c r="Y701" s="79"/>
      <c r="Z701" s="79"/>
      <c r="AA701" s="79"/>
      <c r="AB701" s="79"/>
      <c r="AC701" s="79"/>
      <c r="AD701" s="79"/>
      <c r="AE701" s="79"/>
      <c r="AF701" s="79"/>
      <c r="AG701" s="79"/>
      <c r="AH701" s="79"/>
      <c r="AI701" s="79"/>
      <c r="AJ701" s="79"/>
      <c r="AK701" s="79"/>
      <c r="AL701" s="79"/>
      <c r="AM701" s="79"/>
      <c r="AN701" s="79"/>
      <c r="AO701" s="79"/>
      <c r="AP701" s="79"/>
      <c r="AQ701" s="79"/>
      <c r="AR701" s="79"/>
      <c r="AS701" s="79"/>
      <c r="AT701" s="79"/>
    </row>
    <row r="702" spans="23:46" ht="12.75">
      <c r="W702" s="79"/>
      <c r="X702" s="79"/>
      <c r="Y702" s="79"/>
      <c r="Z702" s="79"/>
      <c r="AA702" s="79"/>
      <c r="AB702" s="79"/>
      <c r="AC702" s="79"/>
      <c r="AD702" s="79"/>
      <c r="AE702" s="79"/>
      <c r="AF702" s="79"/>
      <c r="AG702" s="79"/>
      <c r="AH702" s="79"/>
      <c r="AI702" s="79"/>
      <c r="AJ702" s="79"/>
      <c r="AK702" s="79"/>
      <c r="AL702" s="79"/>
      <c r="AM702" s="79"/>
      <c r="AN702" s="79"/>
      <c r="AO702" s="79"/>
      <c r="AP702" s="79"/>
      <c r="AQ702" s="79"/>
      <c r="AR702" s="79"/>
      <c r="AS702" s="79"/>
      <c r="AT702" s="79"/>
    </row>
    <row r="703" spans="23:46" ht="12.75">
      <c r="W703" s="79"/>
      <c r="X703" s="79"/>
      <c r="Y703" s="79"/>
      <c r="Z703" s="79"/>
      <c r="AA703" s="79"/>
      <c r="AB703" s="79"/>
      <c r="AC703" s="79"/>
      <c r="AD703" s="79"/>
      <c r="AE703" s="79"/>
      <c r="AF703" s="79"/>
      <c r="AG703" s="79"/>
      <c r="AH703" s="79"/>
      <c r="AI703" s="79"/>
      <c r="AJ703" s="79"/>
      <c r="AK703" s="79"/>
      <c r="AL703" s="79"/>
      <c r="AM703" s="79"/>
      <c r="AN703" s="79"/>
      <c r="AO703" s="79"/>
      <c r="AP703" s="79"/>
      <c r="AQ703" s="79"/>
      <c r="AR703" s="79"/>
      <c r="AS703" s="79"/>
      <c r="AT703" s="79"/>
    </row>
    <row r="704" spans="23:46" ht="12.75">
      <c r="W704" s="79"/>
      <c r="X704" s="79"/>
      <c r="Y704" s="79"/>
      <c r="Z704" s="79"/>
      <c r="AA704" s="79"/>
      <c r="AB704" s="79"/>
      <c r="AC704" s="79"/>
      <c r="AD704" s="79"/>
      <c r="AE704" s="79"/>
      <c r="AF704" s="79"/>
      <c r="AG704" s="79"/>
      <c r="AH704" s="79"/>
      <c r="AI704" s="79"/>
      <c r="AJ704" s="79"/>
      <c r="AK704" s="79"/>
      <c r="AL704" s="79"/>
      <c r="AM704" s="79"/>
      <c r="AN704" s="79"/>
      <c r="AO704" s="79"/>
      <c r="AP704" s="79"/>
      <c r="AQ704" s="79"/>
      <c r="AR704" s="79"/>
      <c r="AS704" s="79"/>
      <c r="AT704" s="79"/>
    </row>
    <row r="705" spans="23:46" ht="12.75">
      <c r="W705" s="79"/>
      <c r="X705" s="79"/>
      <c r="Y705" s="79"/>
      <c r="Z705" s="79"/>
      <c r="AA705" s="79"/>
      <c r="AB705" s="79"/>
      <c r="AC705" s="79"/>
      <c r="AD705" s="79"/>
      <c r="AE705" s="79"/>
      <c r="AF705" s="79"/>
      <c r="AG705" s="79"/>
      <c r="AH705" s="79"/>
      <c r="AI705" s="79"/>
      <c r="AJ705" s="79"/>
      <c r="AK705" s="79"/>
      <c r="AL705" s="79"/>
      <c r="AM705" s="79"/>
      <c r="AN705" s="79"/>
      <c r="AO705" s="79"/>
      <c r="AP705" s="79"/>
      <c r="AQ705" s="79"/>
      <c r="AR705" s="79"/>
      <c r="AS705" s="79"/>
      <c r="AT705" s="79"/>
    </row>
    <row r="706" spans="23:46" ht="12.75">
      <c r="W706" s="79"/>
      <c r="X706" s="79"/>
      <c r="Y706" s="79"/>
      <c r="Z706" s="79"/>
      <c r="AA706" s="79"/>
      <c r="AB706" s="79"/>
      <c r="AC706" s="79"/>
      <c r="AD706" s="79"/>
      <c r="AE706" s="79"/>
      <c r="AF706" s="79"/>
      <c r="AG706" s="79"/>
      <c r="AH706" s="79"/>
      <c r="AI706" s="79"/>
      <c r="AJ706" s="79"/>
      <c r="AK706" s="79"/>
      <c r="AL706" s="79"/>
      <c r="AM706" s="79"/>
      <c r="AN706" s="79"/>
      <c r="AO706" s="79"/>
      <c r="AP706" s="79"/>
      <c r="AQ706" s="79"/>
      <c r="AR706" s="79"/>
      <c r="AS706" s="79"/>
      <c r="AT706" s="79"/>
    </row>
    <row r="707" spans="23:46" ht="12.75">
      <c r="W707" s="79"/>
      <c r="X707" s="79"/>
      <c r="Y707" s="79"/>
      <c r="Z707" s="79"/>
      <c r="AA707" s="79"/>
      <c r="AB707" s="79"/>
      <c r="AC707" s="79"/>
      <c r="AD707" s="79"/>
      <c r="AE707" s="79"/>
      <c r="AF707" s="79"/>
      <c r="AG707" s="79"/>
      <c r="AH707" s="79"/>
      <c r="AI707" s="79"/>
      <c r="AJ707" s="79"/>
      <c r="AK707" s="79"/>
      <c r="AL707" s="79"/>
      <c r="AM707" s="79"/>
      <c r="AN707" s="79"/>
      <c r="AO707" s="79"/>
      <c r="AP707" s="79"/>
      <c r="AQ707" s="79"/>
      <c r="AR707" s="79"/>
      <c r="AS707" s="79"/>
      <c r="AT707" s="79"/>
    </row>
    <row r="708" spans="23:46" ht="12.75">
      <c r="W708" s="79"/>
      <c r="X708" s="79"/>
      <c r="Y708" s="79"/>
      <c r="Z708" s="79"/>
      <c r="AA708" s="79"/>
      <c r="AB708" s="79"/>
      <c r="AC708" s="79"/>
      <c r="AD708" s="79"/>
      <c r="AE708" s="79"/>
      <c r="AF708" s="79"/>
      <c r="AG708" s="79"/>
      <c r="AH708" s="79"/>
      <c r="AI708" s="79"/>
      <c r="AJ708" s="79"/>
      <c r="AK708" s="79"/>
      <c r="AL708" s="79"/>
      <c r="AM708" s="79"/>
      <c r="AN708" s="79"/>
      <c r="AO708" s="79"/>
      <c r="AP708" s="79"/>
      <c r="AQ708" s="79"/>
      <c r="AR708" s="79"/>
      <c r="AS708" s="79"/>
      <c r="AT708" s="79"/>
    </row>
    <row r="709" spans="23:46" ht="12.75">
      <c r="W709" s="79"/>
      <c r="X709" s="79"/>
      <c r="Y709" s="79"/>
      <c r="Z709" s="79"/>
      <c r="AA709" s="79"/>
      <c r="AB709" s="79"/>
      <c r="AC709" s="79"/>
      <c r="AD709" s="79"/>
      <c r="AE709" s="79"/>
      <c r="AF709" s="79"/>
      <c r="AG709" s="79"/>
      <c r="AH709" s="79"/>
      <c r="AI709" s="79"/>
      <c r="AJ709" s="79"/>
      <c r="AK709" s="79"/>
      <c r="AL709" s="79"/>
      <c r="AM709" s="79"/>
      <c r="AN709" s="79"/>
      <c r="AO709" s="79"/>
      <c r="AP709" s="79"/>
      <c r="AQ709" s="79"/>
      <c r="AR709" s="79"/>
      <c r="AS709" s="79"/>
      <c r="AT709" s="79"/>
    </row>
    <row r="710" spans="23:46" ht="12.75">
      <c r="W710" s="79"/>
      <c r="X710" s="79"/>
      <c r="Y710" s="79"/>
      <c r="Z710" s="79"/>
      <c r="AA710" s="79"/>
      <c r="AB710" s="79"/>
      <c r="AC710" s="79"/>
      <c r="AD710" s="79"/>
      <c r="AE710" s="79"/>
      <c r="AF710" s="79"/>
      <c r="AG710" s="79"/>
      <c r="AH710" s="79"/>
      <c r="AI710" s="79"/>
      <c r="AJ710" s="79"/>
      <c r="AK710" s="79"/>
      <c r="AL710" s="79"/>
      <c r="AM710" s="79"/>
      <c r="AN710" s="79"/>
      <c r="AO710" s="79"/>
      <c r="AP710" s="79"/>
      <c r="AQ710" s="79"/>
      <c r="AR710" s="79"/>
      <c r="AS710" s="79"/>
      <c r="AT710" s="79"/>
    </row>
    <row r="711" spans="23:46" ht="12.75">
      <c r="W711" s="79"/>
      <c r="X711" s="79"/>
      <c r="Y711" s="79"/>
      <c r="Z711" s="79"/>
      <c r="AA711" s="79"/>
      <c r="AB711" s="79"/>
      <c r="AC711" s="79"/>
      <c r="AD711" s="79"/>
      <c r="AE711" s="79"/>
      <c r="AF711" s="79"/>
      <c r="AG711" s="79"/>
      <c r="AH711" s="79"/>
      <c r="AI711" s="79"/>
      <c r="AJ711" s="79"/>
      <c r="AK711" s="79"/>
      <c r="AL711" s="79"/>
      <c r="AM711" s="79"/>
      <c r="AN711" s="79"/>
      <c r="AO711" s="79"/>
      <c r="AP711" s="79"/>
      <c r="AQ711" s="79"/>
      <c r="AR711" s="79"/>
      <c r="AS711" s="79"/>
      <c r="AT711" s="79"/>
    </row>
    <row r="712" spans="23:46" ht="12.75">
      <c r="W712" s="79"/>
      <c r="X712" s="79"/>
      <c r="Y712" s="79"/>
      <c r="Z712" s="79"/>
      <c r="AA712" s="79"/>
      <c r="AB712" s="79"/>
      <c r="AC712" s="79"/>
      <c r="AD712" s="79"/>
      <c r="AE712" s="79"/>
      <c r="AF712" s="79"/>
      <c r="AG712" s="79"/>
      <c r="AH712" s="79"/>
      <c r="AI712" s="79"/>
      <c r="AJ712" s="79"/>
      <c r="AK712" s="79"/>
      <c r="AL712" s="79"/>
      <c r="AM712" s="79"/>
      <c r="AN712" s="79"/>
      <c r="AO712" s="79"/>
      <c r="AP712" s="79"/>
      <c r="AQ712" s="79"/>
      <c r="AR712" s="79"/>
      <c r="AS712" s="79"/>
      <c r="AT712" s="79"/>
    </row>
    <row r="713" spans="23:46" ht="12.75">
      <c r="W713" s="79"/>
      <c r="X713" s="79"/>
      <c r="Y713" s="79"/>
      <c r="Z713" s="79"/>
      <c r="AA713" s="79"/>
      <c r="AB713" s="79"/>
      <c r="AC713" s="79"/>
      <c r="AD713" s="79"/>
      <c r="AE713" s="79"/>
      <c r="AF713" s="79"/>
      <c r="AG713" s="79"/>
      <c r="AH713" s="79"/>
      <c r="AI713" s="79"/>
      <c r="AJ713" s="79"/>
      <c r="AK713" s="79"/>
      <c r="AL713" s="79"/>
      <c r="AM713" s="79"/>
      <c r="AN713" s="79"/>
      <c r="AO713" s="79"/>
      <c r="AP713" s="79"/>
      <c r="AQ713" s="79"/>
      <c r="AR713" s="79"/>
      <c r="AS713" s="79"/>
      <c r="AT713" s="79"/>
    </row>
    <row r="714" spans="23:46" ht="12.75">
      <c r="W714" s="79"/>
      <c r="X714" s="79"/>
      <c r="Y714" s="79"/>
      <c r="Z714" s="79"/>
      <c r="AA714" s="79"/>
      <c r="AB714" s="79"/>
      <c r="AC714" s="79"/>
      <c r="AD714" s="79"/>
      <c r="AE714" s="79"/>
      <c r="AF714" s="79"/>
      <c r="AG714" s="79"/>
      <c r="AH714" s="79"/>
      <c r="AI714" s="79"/>
      <c r="AJ714" s="79"/>
      <c r="AK714" s="79"/>
      <c r="AL714" s="79"/>
      <c r="AM714" s="79"/>
      <c r="AN714" s="79"/>
      <c r="AO714" s="79"/>
      <c r="AP714" s="79"/>
      <c r="AQ714" s="79"/>
      <c r="AR714" s="79"/>
      <c r="AS714" s="79"/>
      <c r="AT714" s="79"/>
    </row>
    <row r="715" spans="23:46" ht="12.75">
      <c r="W715" s="79"/>
      <c r="X715" s="79"/>
      <c r="Y715" s="79"/>
      <c r="Z715" s="79"/>
      <c r="AA715" s="79"/>
      <c r="AB715" s="79"/>
      <c r="AC715" s="79"/>
      <c r="AD715" s="79"/>
      <c r="AE715" s="79"/>
      <c r="AF715" s="79"/>
      <c r="AG715" s="79"/>
      <c r="AH715" s="79"/>
      <c r="AI715" s="79"/>
      <c r="AJ715" s="79"/>
      <c r="AK715" s="79"/>
      <c r="AL715" s="79"/>
      <c r="AM715" s="79"/>
      <c r="AN715" s="79"/>
      <c r="AO715" s="79"/>
      <c r="AP715" s="79"/>
      <c r="AQ715" s="79"/>
      <c r="AR715" s="79"/>
      <c r="AS715" s="79"/>
      <c r="AT715" s="79"/>
    </row>
    <row r="716" spans="23:46" ht="12.75">
      <c r="W716" s="79"/>
      <c r="X716" s="79"/>
      <c r="Y716" s="79"/>
      <c r="Z716" s="79"/>
      <c r="AA716" s="79"/>
      <c r="AB716" s="79"/>
      <c r="AC716" s="79"/>
      <c r="AD716" s="79"/>
      <c r="AE716" s="79"/>
      <c r="AF716" s="79"/>
      <c r="AG716" s="79"/>
      <c r="AH716" s="79"/>
      <c r="AI716" s="79"/>
      <c r="AJ716" s="79"/>
      <c r="AK716" s="79"/>
      <c r="AL716" s="79"/>
      <c r="AM716" s="79"/>
      <c r="AN716" s="79"/>
      <c r="AO716" s="79"/>
      <c r="AP716" s="79"/>
      <c r="AQ716" s="79"/>
      <c r="AR716" s="79"/>
      <c r="AS716" s="79"/>
      <c r="AT716" s="79"/>
    </row>
    <row r="717" spans="23:46" ht="12.75">
      <c r="W717" s="79"/>
      <c r="X717" s="79"/>
      <c r="Y717" s="79"/>
      <c r="Z717" s="79"/>
      <c r="AA717" s="79"/>
      <c r="AB717" s="79"/>
      <c r="AC717" s="79"/>
      <c r="AD717" s="79"/>
      <c r="AE717" s="79"/>
      <c r="AF717" s="79"/>
      <c r="AG717" s="79"/>
      <c r="AH717" s="79"/>
      <c r="AI717" s="79"/>
      <c r="AJ717" s="79"/>
      <c r="AK717" s="79"/>
      <c r="AL717" s="79"/>
      <c r="AM717" s="79"/>
      <c r="AN717" s="79"/>
      <c r="AO717" s="79"/>
      <c r="AP717" s="79"/>
      <c r="AQ717" s="79"/>
      <c r="AR717" s="79"/>
      <c r="AS717" s="79"/>
      <c r="AT717" s="79"/>
    </row>
    <row r="718" spans="23:46" ht="12.75">
      <c r="W718" s="79"/>
      <c r="X718" s="79"/>
      <c r="Y718" s="79"/>
      <c r="Z718" s="79"/>
      <c r="AA718" s="79"/>
      <c r="AB718" s="79"/>
      <c r="AC718" s="79"/>
      <c r="AD718" s="79"/>
      <c r="AE718" s="79"/>
      <c r="AF718" s="79"/>
      <c r="AG718" s="79"/>
      <c r="AH718" s="79"/>
      <c r="AI718" s="79"/>
      <c r="AJ718" s="79"/>
      <c r="AK718" s="79"/>
      <c r="AL718" s="79"/>
      <c r="AM718" s="79"/>
      <c r="AN718" s="79"/>
      <c r="AO718" s="79"/>
      <c r="AP718" s="79"/>
      <c r="AQ718" s="79"/>
      <c r="AR718" s="79"/>
      <c r="AS718" s="79"/>
      <c r="AT718" s="79"/>
    </row>
    <row r="719" spans="23:46" ht="12.75">
      <c r="W719" s="79"/>
      <c r="X719" s="79"/>
      <c r="Y719" s="79"/>
      <c r="Z719" s="79"/>
      <c r="AA719" s="79"/>
      <c r="AB719" s="79"/>
      <c r="AC719" s="79"/>
      <c r="AD719" s="79"/>
      <c r="AE719" s="79"/>
      <c r="AF719" s="79"/>
      <c r="AG719" s="79"/>
      <c r="AH719" s="79"/>
      <c r="AI719" s="79"/>
      <c r="AJ719" s="79"/>
      <c r="AK719" s="79"/>
      <c r="AL719" s="79"/>
      <c r="AM719" s="79"/>
      <c r="AN719" s="79"/>
      <c r="AO719" s="79"/>
      <c r="AP719" s="79"/>
      <c r="AQ719" s="79"/>
      <c r="AR719" s="79"/>
      <c r="AS719" s="79"/>
      <c r="AT719" s="79"/>
    </row>
    <row r="720" spans="23:46" ht="12.75">
      <c r="W720" s="79"/>
      <c r="X720" s="79"/>
      <c r="Y720" s="79"/>
      <c r="Z720" s="79"/>
      <c r="AA720" s="79"/>
      <c r="AB720" s="79"/>
      <c r="AC720" s="79"/>
      <c r="AD720" s="79"/>
      <c r="AE720" s="79"/>
      <c r="AF720" s="79"/>
      <c r="AG720" s="79"/>
      <c r="AH720" s="79"/>
      <c r="AI720" s="79"/>
      <c r="AJ720" s="79"/>
      <c r="AK720" s="79"/>
      <c r="AL720" s="79"/>
      <c r="AM720" s="79"/>
      <c r="AN720" s="79"/>
      <c r="AO720" s="79"/>
      <c r="AP720" s="79"/>
      <c r="AQ720" s="79"/>
      <c r="AR720" s="79"/>
      <c r="AS720" s="79"/>
      <c r="AT720" s="79"/>
    </row>
    <row r="721" spans="23:46" ht="12.75">
      <c r="W721" s="79"/>
      <c r="X721" s="79"/>
      <c r="Y721" s="79"/>
      <c r="Z721" s="79"/>
      <c r="AA721" s="79"/>
      <c r="AB721" s="79"/>
      <c r="AC721" s="79"/>
      <c r="AD721" s="79"/>
      <c r="AE721" s="79"/>
      <c r="AF721" s="79"/>
      <c r="AG721" s="79"/>
      <c r="AH721" s="79"/>
      <c r="AI721" s="79"/>
      <c r="AJ721" s="79"/>
      <c r="AK721" s="79"/>
      <c r="AL721" s="79"/>
      <c r="AM721" s="79"/>
      <c r="AN721" s="79"/>
      <c r="AO721" s="79"/>
      <c r="AP721" s="79"/>
      <c r="AQ721" s="79"/>
      <c r="AR721" s="79"/>
      <c r="AS721" s="79"/>
      <c r="AT721" s="79"/>
    </row>
    <row r="722" spans="23:46" ht="12.75">
      <c r="W722" s="79"/>
      <c r="X722" s="79"/>
      <c r="Y722" s="79"/>
      <c r="Z722" s="79"/>
      <c r="AA722" s="79"/>
      <c r="AB722" s="79"/>
      <c r="AC722" s="79"/>
      <c r="AD722" s="79"/>
      <c r="AE722" s="79"/>
      <c r="AF722" s="79"/>
      <c r="AG722" s="79"/>
      <c r="AH722" s="79"/>
      <c r="AI722" s="79"/>
      <c r="AJ722" s="79"/>
      <c r="AK722" s="79"/>
      <c r="AL722" s="79"/>
      <c r="AM722" s="79"/>
      <c r="AN722" s="79"/>
      <c r="AO722" s="79"/>
      <c r="AP722" s="79"/>
      <c r="AQ722" s="79"/>
      <c r="AR722" s="79"/>
      <c r="AS722" s="79"/>
      <c r="AT722" s="79"/>
    </row>
    <row r="723" spans="23:46" ht="12.75">
      <c r="W723" s="79"/>
      <c r="X723" s="79"/>
      <c r="Y723" s="79"/>
      <c r="Z723" s="79"/>
      <c r="AA723" s="79"/>
      <c r="AB723" s="79"/>
      <c r="AC723" s="79"/>
      <c r="AD723" s="79"/>
      <c r="AE723" s="79"/>
      <c r="AF723" s="79"/>
      <c r="AG723" s="79"/>
      <c r="AH723" s="79"/>
      <c r="AI723" s="79"/>
      <c r="AJ723" s="79"/>
      <c r="AK723" s="79"/>
      <c r="AL723" s="79"/>
      <c r="AM723" s="79"/>
      <c r="AN723" s="79"/>
      <c r="AO723" s="79"/>
      <c r="AP723" s="79"/>
      <c r="AQ723" s="79"/>
      <c r="AR723" s="79"/>
      <c r="AS723" s="79"/>
      <c r="AT723" s="79"/>
    </row>
    <row r="724" spans="23:46" ht="12.75">
      <c r="W724" s="79"/>
      <c r="X724" s="79"/>
      <c r="Y724" s="79"/>
      <c r="Z724" s="79"/>
      <c r="AA724" s="79"/>
      <c r="AB724" s="79"/>
      <c r="AC724" s="79"/>
      <c r="AD724" s="79"/>
      <c r="AE724" s="79"/>
      <c r="AF724" s="79"/>
      <c r="AG724" s="79"/>
      <c r="AH724" s="79"/>
      <c r="AI724" s="79"/>
      <c r="AJ724" s="79"/>
      <c r="AK724" s="79"/>
      <c r="AL724" s="79"/>
      <c r="AM724" s="79"/>
      <c r="AN724" s="79"/>
      <c r="AO724" s="79"/>
      <c r="AP724" s="79"/>
      <c r="AQ724" s="79"/>
      <c r="AR724" s="79"/>
      <c r="AS724" s="79"/>
      <c r="AT724" s="79"/>
    </row>
    <row r="725" spans="23:46" ht="12.75">
      <c r="W725" s="79"/>
      <c r="X725" s="79"/>
      <c r="Y725" s="79"/>
      <c r="Z725" s="79"/>
      <c r="AA725" s="79"/>
      <c r="AB725" s="79"/>
      <c r="AC725" s="79"/>
      <c r="AD725" s="79"/>
      <c r="AE725" s="79"/>
      <c r="AF725" s="79"/>
      <c r="AG725" s="79"/>
      <c r="AH725" s="79"/>
      <c r="AI725" s="79"/>
      <c r="AJ725" s="79"/>
      <c r="AK725" s="79"/>
      <c r="AL725" s="79"/>
      <c r="AM725" s="79"/>
      <c r="AN725" s="79"/>
      <c r="AO725" s="79"/>
      <c r="AP725" s="79"/>
      <c r="AQ725" s="79"/>
      <c r="AR725" s="79"/>
      <c r="AS725" s="79"/>
      <c r="AT725" s="79"/>
    </row>
    <row r="726" spans="23:46" ht="12.75">
      <c r="W726" s="79"/>
      <c r="X726" s="79"/>
      <c r="Y726" s="79"/>
      <c r="Z726" s="79"/>
      <c r="AA726" s="79"/>
      <c r="AB726" s="79"/>
      <c r="AC726" s="79"/>
      <c r="AD726" s="79"/>
      <c r="AE726" s="79"/>
      <c r="AF726" s="79"/>
      <c r="AG726" s="79"/>
      <c r="AH726" s="79"/>
      <c r="AI726" s="79"/>
      <c r="AJ726" s="79"/>
      <c r="AK726" s="79"/>
      <c r="AL726" s="79"/>
      <c r="AM726" s="79"/>
      <c r="AN726" s="79"/>
      <c r="AO726" s="79"/>
      <c r="AP726" s="79"/>
      <c r="AQ726" s="79"/>
      <c r="AR726" s="79"/>
      <c r="AS726" s="79"/>
      <c r="AT726" s="79"/>
    </row>
    <row r="727" spans="23:46" ht="12.75">
      <c r="W727" s="79"/>
      <c r="X727" s="79"/>
      <c r="Y727" s="79"/>
      <c r="Z727" s="79"/>
      <c r="AA727" s="79"/>
      <c r="AB727" s="79"/>
      <c r="AC727" s="79"/>
      <c r="AD727" s="79"/>
      <c r="AE727" s="79"/>
      <c r="AF727" s="79"/>
      <c r="AG727" s="79"/>
      <c r="AH727" s="79"/>
      <c r="AI727" s="79"/>
      <c r="AJ727" s="79"/>
      <c r="AK727" s="79"/>
      <c r="AL727" s="79"/>
      <c r="AM727" s="79"/>
      <c r="AN727" s="79"/>
      <c r="AO727" s="79"/>
      <c r="AP727" s="79"/>
      <c r="AQ727" s="79"/>
      <c r="AR727" s="79"/>
      <c r="AS727" s="79"/>
      <c r="AT727" s="79"/>
    </row>
    <row r="728" spans="23:46" ht="12.75">
      <c r="W728" s="79"/>
      <c r="X728" s="79"/>
      <c r="Y728" s="79"/>
      <c r="Z728" s="79"/>
      <c r="AA728" s="79"/>
      <c r="AB728" s="79"/>
      <c r="AC728" s="79"/>
      <c r="AD728" s="79"/>
      <c r="AE728" s="79"/>
      <c r="AF728" s="79"/>
      <c r="AG728" s="79"/>
      <c r="AH728" s="79"/>
      <c r="AI728" s="79"/>
      <c r="AJ728" s="79"/>
      <c r="AK728" s="79"/>
      <c r="AL728" s="79"/>
      <c r="AM728" s="79"/>
      <c r="AN728" s="79"/>
      <c r="AO728" s="79"/>
      <c r="AP728" s="79"/>
      <c r="AQ728" s="79"/>
      <c r="AR728" s="79"/>
      <c r="AS728" s="79"/>
      <c r="AT728" s="79"/>
    </row>
    <row r="729" spans="23:46" ht="12.75">
      <c r="W729" s="79"/>
      <c r="X729" s="79"/>
      <c r="Y729" s="79"/>
      <c r="Z729" s="79"/>
      <c r="AA729" s="79"/>
      <c r="AB729" s="79"/>
      <c r="AC729" s="79"/>
      <c r="AD729" s="79"/>
      <c r="AE729" s="79"/>
      <c r="AF729" s="79"/>
      <c r="AG729" s="79"/>
      <c r="AH729" s="79"/>
      <c r="AI729" s="79"/>
      <c r="AJ729" s="79"/>
      <c r="AK729" s="79"/>
      <c r="AL729" s="79"/>
      <c r="AM729" s="79"/>
      <c r="AN729" s="79"/>
      <c r="AO729" s="79"/>
      <c r="AP729" s="79"/>
      <c r="AQ729" s="79"/>
      <c r="AR729" s="79"/>
      <c r="AS729" s="79"/>
      <c r="AT729" s="79"/>
    </row>
    <row r="730" spans="23:46" ht="12.75">
      <c r="W730" s="79"/>
      <c r="X730" s="79"/>
      <c r="Y730" s="79"/>
      <c r="Z730" s="79"/>
      <c r="AA730" s="79"/>
      <c r="AB730" s="79"/>
      <c r="AC730" s="79"/>
      <c r="AD730" s="79"/>
      <c r="AE730" s="79"/>
      <c r="AF730" s="79"/>
      <c r="AG730" s="79"/>
      <c r="AH730" s="79"/>
      <c r="AI730" s="79"/>
      <c r="AJ730" s="79"/>
      <c r="AK730" s="79"/>
      <c r="AL730" s="79"/>
      <c r="AM730" s="79"/>
      <c r="AN730" s="79"/>
      <c r="AO730" s="79"/>
      <c r="AP730" s="79"/>
      <c r="AQ730" s="79"/>
      <c r="AR730" s="79"/>
      <c r="AS730" s="79"/>
      <c r="AT730" s="79"/>
    </row>
    <row r="731" spans="23:46" ht="12.75">
      <c r="W731" s="79"/>
      <c r="X731" s="79"/>
      <c r="Y731" s="79"/>
      <c r="Z731" s="79"/>
      <c r="AA731" s="79"/>
      <c r="AB731" s="79"/>
      <c r="AC731" s="79"/>
      <c r="AD731" s="79"/>
      <c r="AE731" s="79"/>
      <c r="AF731" s="79"/>
      <c r="AG731" s="79"/>
      <c r="AH731" s="79"/>
      <c r="AI731" s="79"/>
      <c r="AJ731" s="79"/>
      <c r="AK731" s="79"/>
      <c r="AL731" s="79"/>
      <c r="AM731" s="79"/>
      <c r="AN731" s="79"/>
      <c r="AO731" s="79"/>
      <c r="AP731" s="79"/>
      <c r="AQ731" s="79"/>
      <c r="AR731" s="79"/>
      <c r="AS731" s="79"/>
      <c r="AT731" s="79"/>
    </row>
    <row r="732" spans="23:46" ht="12.75">
      <c r="W732" s="79"/>
      <c r="X732" s="79"/>
      <c r="Y732" s="79"/>
      <c r="Z732" s="79"/>
      <c r="AA732" s="79"/>
      <c r="AB732" s="79"/>
      <c r="AC732" s="79"/>
      <c r="AD732" s="79"/>
      <c r="AE732" s="79"/>
      <c r="AF732" s="79"/>
      <c r="AG732" s="79"/>
      <c r="AH732" s="79"/>
      <c r="AI732" s="79"/>
      <c r="AJ732" s="79"/>
      <c r="AK732" s="79"/>
      <c r="AL732" s="79"/>
      <c r="AM732" s="79"/>
      <c r="AN732" s="79"/>
      <c r="AO732" s="79"/>
      <c r="AP732" s="79"/>
      <c r="AQ732" s="79"/>
      <c r="AR732" s="79"/>
      <c r="AS732" s="79"/>
      <c r="AT732" s="79"/>
    </row>
    <row r="733" spans="23:46" ht="12.75">
      <c r="W733" s="79"/>
      <c r="X733" s="79"/>
      <c r="Y733" s="79"/>
      <c r="Z733" s="79"/>
      <c r="AA733" s="79"/>
      <c r="AB733" s="79"/>
      <c r="AC733" s="79"/>
      <c r="AD733" s="79"/>
      <c r="AE733" s="79"/>
      <c r="AF733" s="79"/>
      <c r="AG733" s="79"/>
      <c r="AH733" s="79"/>
      <c r="AI733" s="79"/>
      <c r="AJ733" s="79"/>
      <c r="AK733" s="79"/>
      <c r="AL733" s="79"/>
      <c r="AM733" s="79"/>
      <c r="AN733" s="79"/>
      <c r="AO733" s="79"/>
      <c r="AP733" s="79"/>
      <c r="AQ733" s="79"/>
      <c r="AR733" s="79"/>
      <c r="AS733" s="79"/>
      <c r="AT733" s="79"/>
    </row>
    <row r="734" spans="23:46" ht="12.75">
      <c r="W734" s="79"/>
      <c r="X734" s="79"/>
      <c r="Y734" s="79"/>
      <c r="Z734" s="79"/>
      <c r="AA734" s="79"/>
      <c r="AB734" s="79"/>
      <c r="AC734" s="79"/>
      <c r="AD734" s="79"/>
      <c r="AE734" s="79"/>
      <c r="AF734" s="79"/>
      <c r="AG734" s="79"/>
      <c r="AH734" s="79"/>
      <c r="AI734" s="79"/>
      <c r="AJ734" s="79"/>
      <c r="AK734" s="79"/>
      <c r="AL734" s="79"/>
      <c r="AM734" s="79"/>
      <c r="AN734" s="79"/>
      <c r="AO734" s="79"/>
      <c r="AP734" s="79"/>
      <c r="AQ734" s="79"/>
      <c r="AR734" s="79"/>
      <c r="AS734" s="79"/>
      <c r="AT734" s="79"/>
    </row>
    <row r="735" spans="23:46" ht="12.75">
      <c r="W735" s="79"/>
      <c r="X735" s="79"/>
      <c r="Y735" s="79"/>
      <c r="Z735" s="79"/>
      <c r="AA735" s="79"/>
      <c r="AB735" s="79"/>
      <c r="AC735" s="79"/>
      <c r="AD735" s="79"/>
      <c r="AE735" s="79"/>
      <c r="AF735" s="79"/>
      <c r="AG735" s="79"/>
      <c r="AH735" s="79"/>
      <c r="AI735" s="79"/>
      <c r="AJ735" s="79"/>
      <c r="AK735" s="79"/>
      <c r="AL735" s="79"/>
      <c r="AM735" s="79"/>
      <c r="AN735" s="79"/>
      <c r="AO735" s="79"/>
      <c r="AP735" s="79"/>
      <c r="AQ735" s="79"/>
      <c r="AR735" s="79"/>
      <c r="AS735" s="79"/>
      <c r="AT735" s="79"/>
    </row>
    <row r="736" spans="23:46" ht="12.75">
      <c r="W736" s="79"/>
      <c r="X736" s="79"/>
      <c r="Y736" s="79"/>
      <c r="Z736" s="79"/>
      <c r="AA736" s="79"/>
      <c r="AB736" s="79"/>
      <c r="AC736" s="79"/>
      <c r="AD736" s="79"/>
      <c r="AE736" s="79"/>
      <c r="AF736" s="79"/>
      <c r="AG736" s="79"/>
      <c r="AH736" s="79"/>
      <c r="AI736" s="79"/>
      <c r="AJ736" s="79"/>
      <c r="AK736" s="79"/>
      <c r="AL736" s="79"/>
      <c r="AM736" s="79"/>
      <c r="AN736" s="79"/>
      <c r="AO736" s="79"/>
      <c r="AP736" s="79"/>
      <c r="AQ736" s="79"/>
      <c r="AR736" s="79"/>
      <c r="AS736" s="79"/>
      <c r="AT736" s="79"/>
    </row>
    <row r="737" spans="23:46" ht="12.75">
      <c r="W737" s="79"/>
      <c r="X737" s="79"/>
      <c r="Y737" s="79"/>
      <c r="Z737" s="79"/>
      <c r="AA737" s="79"/>
      <c r="AB737" s="79"/>
      <c r="AC737" s="79"/>
      <c r="AD737" s="79"/>
      <c r="AE737" s="79"/>
      <c r="AF737" s="79"/>
      <c r="AG737" s="79"/>
      <c r="AH737" s="79"/>
      <c r="AI737" s="79"/>
      <c r="AJ737" s="79"/>
      <c r="AK737" s="79"/>
      <c r="AL737" s="79"/>
      <c r="AM737" s="79"/>
      <c r="AN737" s="79"/>
      <c r="AO737" s="79"/>
      <c r="AP737" s="79"/>
      <c r="AQ737" s="79"/>
      <c r="AR737" s="79"/>
      <c r="AS737" s="79"/>
      <c r="AT737" s="79"/>
    </row>
    <row r="738" spans="23:46" ht="12.75">
      <c r="W738" s="79"/>
      <c r="X738" s="79"/>
      <c r="Y738" s="79"/>
      <c r="Z738" s="79"/>
      <c r="AA738" s="79"/>
      <c r="AB738" s="79"/>
      <c r="AC738" s="79"/>
      <c r="AD738" s="79"/>
      <c r="AE738" s="79"/>
      <c r="AF738" s="79"/>
      <c r="AG738" s="79"/>
      <c r="AH738" s="79"/>
      <c r="AI738" s="79"/>
      <c r="AJ738" s="79"/>
      <c r="AK738" s="79"/>
      <c r="AL738" s="79"/>
      <c r="AM738" s="79"/>
      <c r="AN738" s="79"/>
      <c r="AO738" s="79"/>
      <c r="AP738" s="79"/>
      <c r="AQ738" s="79"/>
      <c r="AR738" s="79"/>
      <c r="AS738" s="79"/>
      <c r="AT738" s="79"/>
    </row>
    <row r="739" spans="23:46" ht="12.75">
      <c r="W739" s="79"/>
      <c r="X739" s="79"/>
      <c r="Y739" s="79"/>
      <c r="Z739" s="79"/>
      <c r="AA739" s="79"/>
      <c r="AB739" s="79"/>
      <c r="AC739" s="79"/>
      <c r="AD739" s="79"/>
      <c r="AE739" s="79"/>
      <c r="AF739" s="79"/>
      <c r="AG739" s="79"/>
      <c r="AH739" s="79"/>
      <c r="AI739" s="79"/>
      <c r="AJ739" s="79"/>
      <c r="AK739" s="79"/>
      <c r="AL739" s="79"/>
      <c r="AM739" s="79"/>
      <c r="AN739" s="79"/>
      <c r="AO739" s="79"/>
      <c r="AP739" s="79"/>
      <c r="AQ739" s="79"/>
      <c r="AR739" s="79"/>
      <c r="AS739" s="79"/>
      <c r="AT739" s="79"/>
    </row>
    <row r="740" spans="23:46" ht="12.75">
      <c r="W740" s="79"/>
      <c r="X740" s="79"/>
      <c r="Y740" s="79"/>
      <c r="Z740" s="79"/>
      <c r="AA740" s="79"/>
      <c r="AB740" s="79"/>
      <c r="AC740" s="79"/>
      <c r="AD740" s="79"/>
      <c r="AE740" s="79"/>
      <c r="AF740" s="79"/>
      <c r="AG740" s="79"/>
      <c r="AH740" s="79"/>
      <c r="AI740" s="79"/>
      <c r="AJ740" s="79"/>
      <c r="AK740" s="79"/>
      <c r="AL740" s="79"/>
      <c r="AM740" s="79"/>
      <c r="AN740" s="79"/>
      <c r="AO740" s="79"/>
      <c r="AP740" s="79"/>
      <c r="AQ740" s="79"/>
      <c r="AR740" s="79"/>
      <c r="AS740" s="79"/>
      <c r="AT740" s="79"/>
    </row>
    <row r="741" spans="23:46" ht="12.75">
      <c r="W741" s="79"/>
      <c r="X741" s="79"/>
      <c r="Y741" s="79"/>
      <c r="Z741" s="79"/>
      <c r="AA741" s="79"/>
      <c r="AB741" s="79"/>
      <c r="AC741" s="79"/>
      <c r="AD741" s="79"/>
      <c r="AE741" s="79"/>
      <c r="AF741" s="79"/>
      <c r="AG741" s="79"/>
      <c r="AH741" s="79"/>
      <c r="AI741" s="79"/>
      <c r="AJ741" s="79"/>
      <c r="AK741" s="79"/>
      <c r="AL741" s="79"/>
      <c r="AM741" s="79"/>
      <c r="AN741" s="79"/>
      <c r="AO741" s="79"/>
      <c r="AP741" s="79"/>
      <c r="AQ741" s="79"/>
      <c r="AR741" s="79"/>
      <c r="AS741" s="79"/>
      <c r="AT741" s="79"/>
    </row>
    <row r="742" spans="23:46" ht="12.75">
      <c r="W742" s="79"/>
      <c r="X742" s="79"/>
      <c r="Y742" s="79"/>
      <c r="Z742" s="79"/>
      <c r="AA742" s="79"/>
      <c r="AB742" s="79"/>
      <c r="AC742" s="79"/>
      <c r="AD742" s="79"/>
      <c r="AE742" s="79"/>
      <c r="AF742" s="79"/>
      <c r="AG742" s="79"/>
      <c r="AH742" s="79"/>
      <c r="AI742" s="79"/>
      <c r="AJ742" s="79"/>
      <c r="AK742" s="79"/>
      <c r="AL742" s="79"/>
      <c r="AM742" s="79"/>
      <c r="AN742" s="79"/>
      <c r="AO742" s="79"/>
      <c r="AP742" s="79"/>
      <c r="AQ742" s="79"/>
      <c r="AR742" s="79"/>
      <c r="AS742" s="79"/>
      <c r="AT742" s="79"/>
    </row>
    <row r="743" spans="23:46" ht="12.75">
      <c r="W743" s="79"/>
      <c r="X743" s="79"/>
      <c r="Y743" s="79"/>
      <c r="Z743" s="79"/>
      <c r="AA743" s="79"/>
      <c r="AB743" s="79"/>
      <c r="AC743" s="79"/>
      <c r="AD743" s="79"/>
      <c r="AE743" s="79"/>
      <c r="AF743" s="79"/>
      <c r="AG743" s="79"/>
      <c r="AH743" s="79"/>
      <c r="AI743" s="79"/>
      <c r="AJ743" s="79"/>
      <c r="AK743" s="79"/>
      <c r="AL743" s="79"/>
      <c r="AM743" s="79"/>
      <c r="AN743" s="79"/>
      <c r="AO743" s="79"/>
      <c r="AP743" s="79"/>
      <c r="AQ743" s="79"/>
      <c r="AR743" s="79"/>
      <c r="AS743" s="79"/>
      <c r="AT743" s="79"/>
    </row>
    <row r="744" spans="23:46" ht="12.75">
      <c r="W744" s="79"/>
      <c r="X744" s="79"/>
      <c r="Y744" s="79"/>
      <c r="Z744" s="79"/>
      <c r="AA744" s="79"/>
      <c r="AB744" s="79"/>
      <c r="AC744" s="79"/>
      <c r="AD744" s="79"/>
      <c r="AE744" s="79"/>
      <c r="AF744" s="79"/>
      <c r="AG744" s="79"/>
      <c r="AH744" s="79"/>
      <c r="AI744" s="79"/>
      <c r="AJ744" s="79"/>
      <c r="AK744" s="79"/>
      <c r="AL744" s="79"/>
      <c r="AM744" s="79"/>
      <c r="AN744" s="79"/>
      <c r="AO744" s="79"/>
      <c r="AP744" s="79"/>
      <c r="AQ744" s="79"/>
      <c r="AR744" s="79"/>
      <c r="AS744" s="79"/>
      <c r="AT744" s="79"/>
    </row>
    <row r="745" spans="23:46" ht="12.75">
      <c r="W745" s="79"/>
      <c r="X745" s="79"/>
      <c r="Y745" s="79"/>
      <c r="Z745" s="79"/>
      <c r="AA745" s="79"/>
      <c r="AB745" s="79"/>
      <c r="AC745" s="79"/>
      <c r="AD745" s="79"/>
      <c r="AE745" s="79"/>
      <c r="AF745" s="79"/>
      <c r="AG745" s="79"/>
      <c r="AH745" s="79"/>
      <c r="AI745" s="79"/>
      <c r="AJ745" s="79"/>
      <c r="AK745" s="79"/>
      <c r="AL745" s="79"/>
      <c r="AM745" s="79"/>
      <c r="AN745" s="79"/>
      <c r="AO745" s="79"/>
      <c r="AP745" s="79"/>
      <c r="AQ745" s="79"/>
      <c r="AR745" s="79"/>
      <c r="AS745" s="79"/>
      <c r="AT745" s="79"/>
    </row>
    <row r="746" spans="23:46" ht="12.75">
      <c r="W746" s="79"/>
      <c r="X746" s="79"/>
      <c r="Y746" s="79"/>
      <c r="Z746" s="79"/>
      <c r="AA746" s="79"/>
      <c r="AB746" s="79"/>
      <c r="AC746" s="79"/>
      <c r="AD746" s="79"/>
      <c r="AE746" s="79"/>
      <c r="AF746" s="79"/>
      <c r="AG746" s="79"/>
      <c r="AH746" s="79"/>
      <c r="AI746" s="79"/>
      <c r="AJ746" s="79"/>
      <c r="AK746" s="79"/>
      <c r="AL746" s="79"/>
      <c r="AM746" s="79"/>
      <c r="AN746" s="79"/>
      <c r="AO746" s="79"/>
      <c r="AP746" s="79"/>
      <c r="AQ746" s="79"/>
      <c r="AR746" s="79"/>
      <c r="AS746" s="79"/>
      <c r="AT746" s="79"/>
    </row>
    <row r="747" spans="23:46" ht="12.75">
      <c r="W747" s="79"/>
      <c r="X747" s="79"/>
      <c r="Y747" s="79"/>
      <c r="Z747" s="79"/>
      <c r="AA747" s="79"/>
      <c r="AB747" s="79"/>
      <c r="AC747" s="79"/>
      <c r="AD747" s="79"/>
      <c r="AE747" s="79"/>
      <c r="AF747" s="79"/>
      <c r="AG747" s="79"/>
      <c r="AH747" s="79"/>
      <c r="AI747" s="79"/>
      <c r="AJ747" s="79"/>
      <c r="AK747" s="79"/>
      <c r="AL747" s="79"/>
      <c r="AM747" s="79"/>
      <c r="AN747" s="79"/>
      <c r="AO747" s="79"/>
      <c r="AP747" s="79"/>
      <c r="AQ747" s="79"/>
      <c r="AR747" s="79"/>
      <c r="AS747" s="79"/>
      <c r="AT747" s="79"/>
    </row>
    <row r="748" spans="23:46" ht="12.75">
      <c r="W748" s="79"/>
      <c r="X748" s="79"/>
      <c r="Y748" s="79"/>
      <c r="Z748" s="79"/>
      <c r="AA748" s="79"/>
      <c r="AB748" s="79"/>
      <c r="AC748" s="79"/>
      <c r="AD748" s="79"/>
      <c r="AE748" s="79"/>
      <c r="AF748" s="79"/>
      <c r="AG748" s="79"/>
      <c r="AH748" s="79"/>
      <c r="AI748" s="79"/>
      <c r="AJ748" s="79"/>
      <c r="AK748" s="79"/>
      <c r="AL748" s="79"/>
      <c r="AM748" s="79"/>
      <c r="AN748" s="79"/>
      <c r="AO748" s="79"/>
      <c r="AP748" s="79"/>
      <c r="AQ748" s="79"/>
      <c r="AR748" s="79"/>
      <c r="AS748" s="79"/>
      <c r="AT748" s="79"/>
    </row>
    <row r="749" spans="23:46" ht="12.75">
      <c r="W749" s="79"/>
      <c r="X749" s="79"/>
      <c r="Y749" s="79"/>
      <c r="Z749" s="79"/>
      <c r="AA749" s="79"/>
      <c r="AB749" s="79"/>
      <c r="AC749" s="79"/>
      <c r="AD749" s="79"/>
      <c r="AE749" s="79"/>
      <c r="AF749" s="79"/>
      <c r="AG749" s="79"/>
      <c r="AH749" s="79"/>
      <c r="AI749" s="79"/>
      <c r="AJ749" s="79"/>
      <c r="AK749" s="79"/>
      <c r="AL749" s="79"/>
      <c r="AM749" s="79"/>
      <c r="AN749" s="79"/>
      <c r="AO749" s="79"/>
      <c r="AP749" s="79"/>
      <c r="AQ749" s="79"/>
      <c r="AR749" s="79"/>
      <c r="AS749" s="79"/>
      <c r="AT749" s="79"/>
    </row>
    <row r="750" spans="23:46" ht="12.75">
      <c r="W750" s="79"/>
      <c r="X750" s="79"/>
      <c r="Y750" s="79"/>
      <c r="Z750" s="79"/>
      <c r="AA750" s="79"/>
      <c r="AB750" s="79"/>
      <c r="AC750" s="79"/>
      <c r="AD750" s="79"/>
      <c r="AE750" s="79"/>
      <c r="AF750" s="79"/>
      <c r="AG750" s="79"/>
      <c r="AH750" s="79"/>
      <c r="AI750" s="79"/>
      <c r="AJ750" s="79"/>
      <c r="AK750" s="79"/>
      <c r="AL750" s="79"/>
      <c r="AM750" s="79"/>
      <c r="AN750" s="79"/>
      <c r="AO750" s="79"/>
      <c r="AP750" s="79"/>
      <c r="AQ750" s="79"/>
      <c r="AR750" s="79"/>
      <c r="AS750" s="79"/>
      <c r="AT750" s="79"/>
    </row>
    <row r="751" spans="23:46" ht="12.75">
      <c r="W751" s="79"/>
      <c r="X751" s="79"/>
      <c r="Y751" s="79"/>
      <c r="Z751" s="79"/>
      <c r="AA751" s="79"/>
      <c r="AB751" s="79"/>
      <c r="AC751" s="79"/>
      <c r="AD751" s="79"/>
      <c r="AE751" s="79"/>
      <c r="AF751" s="79"/>
      <c r="AG751" s="79"/>
      <c r="AH751" s="79"/>
      <c r="AI751" s="79"/>
      <c r="AJ751" s="79"/>
      <c r="AK751" s="79"/>
      <c r="AL751" s="79"/>
      <c r="AM751" s="79"/>
      <c r="AN751" s="79"/>
      <c r="AO751" s="79"/>
      <c r="AP751" s="79"/>
      <c r="AQ751" s="79"/>
      <c r="AR751" s="79"/>
      <c r="AS751" s="79"/>
      <c r="AT751" s="79"/>
    </row>
    <row r="752" spans="23:46" ht="12.75">
      <c r="W752" s="79"/>
      <c r="X752" s="79"/>
      <c r="Y752" s="79"/>
      <c r="Z752" s="79"/>
      <c r="AA752" s="79"/>
      <c r="AB752" s="79"/>
      <c r="AC752" s="79"/>
      <c r="AD752" s="79"/>
      <c r="AE752" s="79"/>
      <c r="AF752" s="79"/>
      <c r="AG752" s="79"/>
      <c r="AH752" s="79"/>
      <c r="AI752" s="79"/>
      <c r="AJ752" s="79"/>
      <c r="AK752" s="79"/>
      <c r="AL752" s="79"/>
      <c r="AM752" s="79"/>
      <c r="AN752" s="79"/>
      <c r="AO752" s="79"/>
      <c r="AP752" s="79"/>
      <c r="AQ752" s="79"/>
      <c r="AR752" s="79"/>
      <c r="AS752" s="79"/>
      <c r="AT752" s="79"/>
    </row>
    <row r="753" spans="23:46" ht="12.75"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  <c r="AI753" s="79"/>
      <c r="AJ753" s="79"/>
      <c r="AK753" s="79"/>
      <c r="AL753" s="79"/>
      <c r="AM753" s="79"/>
      <c r="AN753" s="79"/>
      <c r="AO753" s="79"/>
      <c r="AP753" s="79"/>
      <c r="AQ753" s="79"/>
      <c r="AR753" s="79"/>
      <c r="AS753" s="79"/>
      <c r="AT753" s="79"/>
    </row>
    <row r="754" spans="23:46" ht="12.75"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  <c r="AI754" s="79"/>
      <c r="AJ754" s="79"/>
      <c r="AK754" s="79"/>
      <c r="AL754" s="79"/>
      <c r="AM754" s="79"/>
      <c r="AN754" s="79"/>
      <c r="AO754" s="79"/>
      <c r="AP754" s="79"/>
      <c r="AQ754" s="79"/>
      <c r="AR754" s="79"/>
      <c r="AS754" s="79"/>
      <c r="AT754" s="79"/>
    </row>
    <row r="755" spans="23:46" ht="12.75"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  <c r="AI755" s="79"/>
      <c r="AJ755" s="79"/>
      <c r="AK755" s="79"/>
      <c r="AL755" s="79"/>
      <c r="AM755" s="79"/>
      <c r="AN755" s="79"/>
      <c r="AO755" s="79"/>
      <c r="AP755" s="79"/>
      <c r="AQ755" s="79"/>
      <c r="AR755" s="79"/>
      <c r="AS755" s="79"/>
      <c r="AT755" s="79"/>
    </row>
    <row r="756" spans="23:46" ht="12.75"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  <c r="AI756" s="79"/>
      <c r="AJ756" s="79"/>
      <c r="AK756" s="79"/>
      <c r="AL756" s="79"/>
      <c r="AM756" s="79"/>
      <c r="AN756" s="79"/>
      <c r="AO756" s="79"/>
      <c r="AP756" s="79"/>
      <c r="AQ756" s="79"/>
      <c r="AR756" s="79"/>
      <c r="AS756" s="79"/>
      <c r="AT756" s="79"/>
    </row>
    <row r="757" spans="23:46" ht="12.75">
      <c r="W757" s="79"/>
      <c r="X757" s="79"/>
      <c r="Y757" s="79"/>
      <c r="Z757" s="79"/>
      <c r="AA757" s="79"/>
      <c r="AB757" s="79"/>
      <c r="AC757" s="79"/>
      <c r="AD757" s="79"/>
      <c r="AE757" s="79"/>
      <c r="AF757" s="79"/>
      <c r="AG757" s="79"/>
      <c r="AH757" s="79"/>
      <c r="AI757" s="79"/>
      <c r="AJ757" s="79"/>
      <c r="AK757" s="79"/>
      <c r="AL757" s="79"/>
      <c r="AM757" s="79"/>
      <c r="AN757" s="79"/>
      <c r="AO757" s="79"/>
      <c r="AP757" s="79"/>
      <c r="AQ757" s="79"/>
      <c r="AR757" s="79"/>
      <c r="AS757" s="79"/>
      <c r="AT757" s="79"/>
    </row>
    <row r="758" spans="23:46" ht="12.75">
      <c r="W758" s="79"/>
      <c r="X758" s="79"/>
      <c r="Y758" s="79"/>
      <c r="Z758" s="79"/>
      <c r="AA758" s="79"/>
      <c r="AB758" s="79"/>
      <c r="AC758" s="79"/>
      <c r="AD758" s="79"/>
      <c r="AE758" s="79"/>
      <c r="AF758" s="79"/>
      <c r="AG758" s="79"/>
      <c r="AH758" s="79"/>
      <c r="AI758" s="79"/>
      <c r="AJ758" s="79"/>
      <c r="AK758" s="79"/>
      <c r="AL758" s="79"/>
      <c r="AM758" s="79"/>
      <c r="AN758" s="79"/>
      <c r="AO758" s="79"/>
      <c r="AP758" s="79"/>
      <c r="AQ758" s="79"/>
      <c r="AR758" s="79"/>
      <c r="AS758" s="79"/>
      <c r="AT758" s="79"/>
    </row>
    <row r="759" spans="23:46" ht="12.75">
      <c r="W759" s="79"/>
      <c r="X759" s="79"/>
      <c r="Y759" s="79"/>
      <c r="Z759" s="79"/>
      <c r="AA759" s="79"/>
      <c r="AB759" s="79"/>
      <c r="AC759" s="79"/>
      <c r="AD759" s="79"/>
      <c r="AE759" s="79"/>
      <c r="AF759" s="79"/>
      <c r="AG759" s="79"/>
      <c r="AH759" s="79"/>
      <c r="AI759" s="79"/>
      <c r="AJ759" s="79"/>
      <c r="AK759" s="79"/>
      <c r="AL759" s="79"/>
      <c r="AM759" s="79"/>
      <c r="AN759" s="79"/>
      <c r="AO759" s="79"/>
      <c r="AP759" s="79"/>
      <c r="AQ759" s="79"/>
      <c r="AR759" s="79"/>
      <c r="AS759" s="79"/>
      <c r="AT759" s="79"/>
    </row>
    <row r="760" spans="23:46" ht="12.75">
      <c r="W760" s="79"/>
      <c r="X760" s="79"/>
      <c r="Y760" s="79"/>
      <c r="Z760" s="79"/>
      <c r="AA760" s="79"/>
      <c r="AB760" s="79"/>
      <c r="AC760" s="79"/>
      <c r="AD760" s="79"/>
      <c r="AE760" s="79"/>
      <c r="AF760" s="79"/>
      <c r="AG760" s="79"/>
      <c r="AH760" s="79"/>
      <c r="AI760" s="79"/>
      <c r="AJ760" s="79"/>
      <c r="AK760" s="79"/>
      <c r="AL760" s="79"/>
      <c r="AM760" s="79"/>
      <c r="AN760" s="79"/>
      <c r="AO760" s="79"/>
      <c r="AP760" s="79"/>
      <c r="AQ760" s="79"/>
      <c r="AR760" s="79"/>
      <c r="AS760" s="79"/>
      <c r="AT760" s="79"/>
    </row>
    <row r="761" spans="23:46" ht="12.75"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  <c r="AI761" s="79"/>
      <c r="AJ761" s="79"/>
      <c r="AK761" s="79"/>
      <c r="AL761" s="79"/>
      <c r="AM761" s="79"/>
      <c r="AN761" s="79"/>
      <c r="AO761" s="79"/>
      <c r="AP761" s="79"/>
      <c r="AQ761" s="79"/>
      <c r="AR761" s="79"/>
      <c r="AS761" s="79"/>
      <c r="AT761" s="79"/>
    </row>
    <row r="762" spans="23:46" ht="12.75"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  <c r="AI762" s="79"/>
      <c r="AJ762" s="79"/>
      <c r="AK762" s="79"/>
      <c r="AL762" s="79"/>
      <c r="AM762" s="79"/>
      <c r="AN762" s="79"/>
      <c r="AO762" s="79"/>
      <c r="AP762" s="79"/>
      <c r="AQ762" s="79"/>
      <c r="AR762" s="79"/>
      <c r="AS762" s="79"/>
      <c r="AT762" s="79"/>
    </row>
    <row r="763" spans="23:46" ht="12.75"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  <c r="AI763" s="79"/>
      <c r="AJ763" s="79"/>
      <c r="AK763" s="79"/>
      <c r="AL763" s="79"/>
      <c r="AM763" s="79"/>
      <c r="AN763" s="79"/>
      <c r="AO763" s="79"/>
      <c r="AP763" s="79"/>
      <c r="AQ763" s="79"/>
      <c r="AR763" s="79"/>
      <c r="AS763" s="79"/>
      <c r="AT763" s="79"/>
    </row>
    <row r="764" spans="23:46" ht="12.75"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  <c r="AI764" s="79"/>
      <c r="AJ764" s="79"/>
      <c r="AK764" s="79"/>
      <c r="AL764" s="79"/>
      <c r="AM764" s="79"/>
      <c r="AN764" s="79"/>
      <c r="AO764" s="79"/>
      <c r="AP764" s="79"/>
      <c r="AQ764" s="79"/>
      <c r="AR764" s="79"/>
      <c r="AS764" s="79"/>
      <c r="AT764" s="79"/>
    </row>
    <row r="765" spans="23:46" ht="12.75"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  <c r="AI765" s="79"/>
      <c r="AJ765" s="79"/>
      <c r="AK765" s="79"/>
      <c r="AL765" s="79"/>
      <c r="AM765" s="79"/>
      <c r="AN765" s="79"/>
      <c r="AO765" s="79"/>
      <c r="AP765" s="79"/>
      <c r="AQ765" s="79"/>
      <c r="AR765" s="79"/>
      <c r="AS765" s="79"/>
      <c r="AT765" s="79"/>
    </row>
    <row r="766" spans="23:46" ht="12.75"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  <c r="AI766" s="79"/>
      <c r="AJ766" s="79"/>
      <c r="AK766" s="79"/>
      <c r="AL766" s="79"/>
      <c r="AM766" s="79"/>
      <c r="AN766" s="79"/>
      <c r="AO766" s="79"/>
      <c r="AP766" s="79"/>
      <c r="AQ766" s="79"/>
      <c r="AR766" s="79"/>
      <c r="AS766" s="79"/>
      <c r="AT766" s="79"/>
    </row>
    <row r="767" spans="23:46" ht="12.75"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  <c r="AI767" s="79"/>
      <c r="AJ767" s="79"/>
      <c r="AK767" s="79"/>
      <c r="AL767" s="79"/>
      <c r="AM767" s="79"/>
      <c r="AN767" s="79"/>
      <c r="AO767" s="79"/>
      <c r="AP767" s="79"/>
      <c r="AQ767" s="79"/>
      <c r="AR767" s="79"/>
      <c r="AS767" s="79"/>
      <c r="AT767" s="79"/>
    </row>
    <row r="768" spans="23:46" ht="12.75"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  <c r="AI768" s="79"/>
      <c r="AJ768" s="79"/>
      <c r="AK768" s="79"/>
      <c r="AL768" s="79"/>
      <c r="AM768" s="79"/>
      <c r="AN768" s="79"/>
      <c r="AO768" s="79"/>
      <c r="AP768" s="79"/>
      <c r="AQ768" s="79"/>
      <c r="AR768" s="79"/>
      <c r="AS768" s="79"/>
      <c r="AT768" s="79"/>
    </row>
    <row r="769" spans="23:46" ht="12.75"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  <c r="AI769" s="79"/>
      <c r="AJ769" s="79"/>
      <c r="AK769" s="79"/>
      <c r="AL769" s="79"/>
      <c r="AM769" s="79"/>
      <c r="AN769" s="79"/>
      <c r="AO769" s="79"/>
      <c r="AP769" s="79"/>
      <c r="AQ769" s="79"/>
      <c r="AR769" s="79"/>
      <c r="AS769" s="79"/>
      <c r="AT769" s="79"/>
    </row>
    <row r="770" spans="23:46" ht="12.75"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  <c r="AH770" s="79"/>
      <c r="AI770" s="79"/>
      <c r="AJ770" s="79"/>
      <c r="AK770" s="79"/>
      <c r="AL770" s="79"/>
      <c r="AM770" s="79"/>
      <c r="AN770" s="79"/>
      <c r="AO770" s="79"/>
      <c r="AP770" s="79"/>
      <c r="AQ770" s="79"/>
      <c r="AR770" s="79"/>
      <c r="AS770" s="79"/>
      <c r="AT770" s="79"/>
    </row>
    <row r="771" spans="23:46" ht="12.75"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  <c r="AI771" s="79"/>
      <c r="AJ771" s="79"/>
      <c r="AK771" s="79"/>
      <c r="AL771" s="79"/>
      <c r="AM771" s="79"/>
      <c r="AN771" s="79"/>
      <c r="AO771" s="79"/>
      <c r="AP771" s="79"/>
      <c r="AQ771" s="79"/>
      <c r="AR771" s="79"/>
      <c r="AS771" s="79"/>
      <c r="AT771" s="79"/>
    </row>
    <row r="772" spans="23:46" ht="12.75"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  <c r="AI772" s="79"/>
      <c r="AJ772" s="79"/>
      <c r="AK772" s="79"/>
      <c r="AL772" s="79"/>
      <c r="AM772" s="79"/>
      <c r="AN772" s="79"/>
      <c r="AO772" s="79"/>
      <c r="AP772" s="79"/>
      <c r="AQ772" s="79"/>
      <c r="AR772" s="79"/>
      <c r="AS772" s="79"/>
      <c r="AT772" s="79"/>
    </row>
    <row r="773" spans="23:46" ht="12.75"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  <c r="AI773" s="79"/>
      <c r="AJ773" s="79"/>
      <c r="AK773" s="79"/>
      <c r="AL773" s="79"/>
      <c r="AM773" s="79"/>
      <c r="AN773" s="79"/>
      <c r="AO773" s="79"/>
      <c r="AP773" s="79"/>
      <c r="AQ773" s="79"/>
      <c r="AR773" s="79"/>
      <c r="AS773" s="79"/>
      <c r="AT773" s="79"/>
    </row>
    <row r="774" spans="23:46" ht="12.75"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  <c r="AI774" s="79"/>
      <c r="AJ774" s="79"/>
      <c r="AK774" s="79"/>
      <c r="AL774" s="79"/>
      <c r="AM774" s="79"/>
      <c r="AN774" s="79"/>
      <c r="AO774" s="79"/>
      <c r="AP774" s="79"/>
      <c r="AQ774" s="79"/>
      <c r="AR774" s="79"/>
      <c r="AS774" s="79"/>
      <c r="AT774" s="79"/>
    </row>
    <row r="775" spans="23:46" ht="12.75"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  <c r="AI775" s="79"/>
      <c r="AJ775" s="79"/>
      <c r="AK775" s="79"/>
      <c r="AL775" s="79"/>
      <c r="AM775" s="79"/>
      <c r="AN775" s="79"/>
      <c r="AO775" s="79"/>
      <c r="AP775" s="79"/>
      <c r="AQ775" s="79"/>
      <c r="AR775" s="79"/>
      <c r="AS775" s="79"/>
      <c r="AT775" s="79"/>
    </row>
    <row r="776" spans="23:46" ht="12.75"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  <c r="AH776" s="79"/>
      <c r="AI776" s="79"/>
      <c r="AJ776" s="79"/>
      <c r="AK776" s="79"/>
      <c r="AL776" s="79"/>
      <c r="AM776" s="79"/>
      <c r="AN776" s="79"/>
      <c r="AO776" s="79"/>
      <c r="AP776" s="79"/>
      <c r="AQ776" s="79"/>
      <c r="AR776" s="79"/>
      <c r="AS776" s="79"/>
      <c r="AT776" s="79"/>
    </row>
    <row r="777" spans="23:46" ht="12.75"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  <c r="AG777" s="79"/>
      <c r="AH777" s="79"/>
      <c r="AI777" s="79"/>
      <c r="AJ777" s="79"/>
      <c r="AK777" s="79"/>
      <c r="AL777" s="79"/>
      <c r="AM777" s="79"/>
      <c r="AN777" s="79"/>
      <c r="AO777" s="79"/>
      <c r="AP777" s="79"/>
      <c r="AQ777" s="79"/>
      <c r="AR777" s="79"/>
      <c r="AS777" s="79"/>
      <c r="AT777" s="79"/>
    </row>
    <row r="778" spans="23:46" ht="12.75"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  <c r="AH778" s="79"/>
      <c r="AI778" s="79"/>
      <c r="AJ778" s="79"/>
      <c r="AK778" s="79"/>
      <c r="AL778" s="79"/>
      <c r="AM778" s="79"/>
      <c r="AN778" s="79"/>
      <c r="AO778" s="79"/>
      <c r="AP778" s="79"/>
      <c r="AQ778" s="79"/>
      <c r="AR778" s="79"/>
      <c r="AS778" s="79"/>
      <c r="AT778" s="79"/>
    </row>
    <row r="779" spans="23:46" ht="12.75"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  <c r="AI779" s="79"/>
      <c r="AJ779" s="79"/>
      <c r="AK779" s="79"/>
      <c r="AL779" s="79"/>
      <c r="AM779" s="79"/>
      <c r="AN779" s="79"/>
      <c r="AO779" s="79"/>
      <c r="AP779" s="79"/>
      <c r="AQ779" s="79"/>
      <c r="AR779" s="79"/>
      <c r="AS779" s="79"/>
      <c r="AT779" s="79"/>
    </row>
    <row r="780" spans="23:46" ht="12.75"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  <c r="AH780" s="79"/>
      <c r="AI780" s="79"/>
      <c r="AJ780" s="79"/>
      <c r="AK780" s="79"/>
      <c r="AL780" s="79"/>
      <c r="AM780" s="79"/>
      <c r="AN780" s="79"/>
      <c r="AO780" s="79"/>
      <c r="AP780" s="79"/>
      <c r="AQ780" s="79"/>
      <c r="AR780" s="79"/>
      <c r="AS780" s="79"/>
      <c r="AT780" s="79"/>
    </row>
    <row r="781" spans="23:46" ht="12.75"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  <c r="AI781" s="79"/>
      <c r="AJ781" s="79"/>
      <c r="AK781" s="79"/>
      <c r="AL781" s="79"/>
      <c r="AM781" s="79"/>
      <c r="AN781" s="79"/>
      <c r="AO781" s="79"/>
      <c r="AP781" s="79"/>
      <c r="AQ781" s="79"/>
      <c r="AR781" s="79"/>
      <c r="AS781" s="79"/>
      <c r="AT781" s="79"/>
    </row>
    <row r="782" spans="23:46" ht="12.75"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/>
      <c r="AH782" s="79"/>
      <c r="AI782" s="79"/>
      <c r="AJ782" s="79"/>
      <c r="AK782" s="79"/>
      <c r="AL782" s="79"/>
      <c r="AM782" s="79"/>
      <c r="AN782" s="79"/>
      <c r="AO782" s="79"/>
      <c r="AP782" s="79"/>
      <c r="AQ782" s="79"/>
      <c r="AR782" s="79"/>
      <c r="AS782" s="79"/>
      <c r="AT782" s="79"/>
    </row>
    <row r="783" spans="23:46" ht="12.75"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  <c r="AI783" s="79"/>
      <c r="AJ783" s="79"/>
      <c r="AK783" s="79"/>
      <c r="AL783" s="79"/>
      <c r="AM783" s="79"/>
      <c r="AN783" s="79"/>
      <c r="AO783" s="79"/>
      <c r="AP783" s="79"/>
      <c r="AQ783" s="79"/>
      <c r="AR783" s="79"/>
      <c r="AS783" s="79"/>
      <c r="AT783" s="79"/>
    </row>
    <row r="784" spans="23:46" ht="12.75"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  <c r="AI784" s="79"/>
      <c r="AJ784" s="79"/>
      <c r="AK784" s="79"/>
      <c r="AL784" s="79"/>
      <c r="AM784" s="79"/>
      <c r="AN784" s="79"/>
      <c r="AO784" s="79"/>
      <c r="AP784" s="79"/>
      <c r="AQ784" s="79"/>
      <c r="AR784" s="79"/>
      <c r="AS784" s="79"/>
      <c r="AT784" s="79"/>
    </row>
    <row r="785" spans="23:46" ht="12.75"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  <c r="AH785" s="79"/>
      <c r="AI785" s="79"/>
      <c r="AJ785" s="79"/>
      <c r="AK785" s="79"/>
      <c r="AL785" s="79"/>
      <c r="AM785" s="79"/>
      <c r="AN785" s="79"/>
      <c r="AO785" s="79"/>
      <c r="AP785" s="79"/>
      <c r="AQ785" s="79"/>
      <c r="AR785" s="79"/>
      <c r="AS785" s="79"/>
      <c r="AT785" s="79"/>
    </row>
    <row r="786" spans="23:46" ht="12.75"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  <c r="AI786" s="79"/>
      <c r="AJ786" s="79"/>
      <c r="AK786" s="79"/>
      <c r="AL786" s="79"/>
      <c r="AM786" s="79"/>
      <c r="AN786" s="79"/>
      <c r="AO786" s="79"/>
      <c r="AP786" s="79"/>
      <c r="AQ786" s="79"/>
      <c r="AR786" s="79"/>
      <c r="AS786" s="79"/>
      <c r="AT786" s="79"/>
    </row>
    <row r="787" spans="23:46" ht="12.75"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  <c r="AI787" s="79"/>
      <c r="AJ787" s="79"/>
      <c r="AK787" s="79"/>
      <c r="AL787" s="79"/>
      <c r="AM787" s="79"/>
      <c r="AN787" s="79"/>
      <c r="AO787" s="79"/>
      <c r="AP787" s="79"/>
      <c r="AQ787" s="79"/>
      <c r="AR787" s="79"/>
      <c r="AS787" s="79"/>
      <c r="AT787" s="79"/>
    </row>
    <row r="788" spans="23:46" ht="12.75"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  <c r="AI788" s="79"/>
      <c r="AJ788" s="79"/>
      <c r="AK788" s="79"/>
      <c r="AL788" s="79"/>
      <c r="AM788" s="79"/>
      <c r="AN788" s="79"/>
      <c r="AO788" s="79"/>
      <c r="AP788" s="79"/>
      <c r="AQ788" s="79"/>
      <c r="AR788" s="79"/>
      <c r="AS788" s="79"/>
      <c r="AT788" s="79"/>
    </row>
    <row r="789" spans="23:46" ht="12.75"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  <c r="AI789" s="79"/>
      <c r="AJ789" s="79"/>
      <c r="AK789" s="79"/>
      <c r="AL789" s="79"/>
      <c r="AM789" s="79"/>
      <c r="AN789" s="79"/>
      <c r="AO789" s="79"/>
      <c r="AP789" s="79"/>
      <c r="AQ789" s="79"/>
      <c r="AR789" s="79"/>
      <c r="AS789" s="79"/>
      <c r="AT789" s="79"/>
    </row>
    <row r="790" spans="23:46" ht="12.75"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  <c r="AH790" s="79"/>
      <c r="AI790" s="79"/>
      <c r="AJ790" s="79"/>
      <c r="AK790" s="79"/>
      <c r="AL790" s="79"/>
      <c r="AM790" s="79"/>
      <c r="AN790" s="79"/>
      <c r="AO790" s="79"/>
      <c r="AP790" s="79"/>
      <c r="AQ790" s="79"/>
      <c r="AR790" s="79"/>
      <c r="AS790" s="79"/>
      <c r="AT790" s="79"/>
    </row>
    <row r="791" spans="23:46" ht="12.75"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  <c r="AG791" s="79"/>
      <c r="AH791" s="79"/>
      <c r="AI791" s="79"/>
      <c r="AJ791" s="79"/>
      <c r="AK791" s="79"/>
      <c r="AL791" s="79"/>
      <c r="AM791" s="79"/>
      <c r="AN791" s="79"/>
      <c r="AO791" s="79"/>
      <c r="AP791" s="79"/>
      <c r="AQ791" s="79"/>
      <c r="AR791" s="79"/>
      <c r="AS791" s="79"/>
      <c r="AT791" s="79"/>
    </row>
    <row r="792" spans="23:46" ht="12.75"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  <c r="AI792" s="79"/>
      <c r="AJ792" s="79"/>
      <c r="AK792" s="79"/>
      <c r="AL792" s="79"/>
      <c r="AM792" s="79"/>
      <c r="AN792" s="79"/>
      <c r="AO792" s="79"/>
      <c r="AP792" s="79"/>
      <c r="AQ792" s="79"/>
      <c r="AR792" s="79"/>
      <c r="AS792" s="79"/>
      <c r="AT792" s="79"/>
    </row>
    <row r="793" spans="23:46" ht="12.75"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  <c r="AH793" s="79"/>
      <c r="AI793" s="79"/>
      <c r="AJ793" s="79"/>
      <c r="AK793" s="79"/>
      <c r="AL793" s="79"/>
      <c r="AM793" s="79"/>
      <c r="AN793" s="79"/>
      <c r="AO793" s="79"/>
      <c r="AP793" s="79"/>
      <c r="AQ793" s="79"/>
      <c r="AR793" s="79"/>
      <c r="AS793" s="79"/>
      <c r="AT793" s="79"/>
    </row>
    <row r="794" spans="23:46" ht="12.75"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  <c r="AH794" s="79"/>
      <c r="AI794" s="79"/>
      <c r="AJ794" s="79"/>
      <c r="AK794" s="79"/>
      <c r="AL794" s="79"/>
      <c r="AM794" s="79"/>
      <c r="AN794" s="79"/>
      <c r="AO794" s="79"/>
      <c r="AP794" s="79"/>
      <c r="AQ794" s="79"/>
      <c r="AR794" s="79"/>
      <c r="AS794" s="79"/>
      <c r="AT794" s="79"/>
    </row>
    <row r="795" spans="23:46" ht="12.75"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79"/>
      <c r="AH795" s="79"/>
      <c r="AI795" s="79"/>
      <c r="AJ795" s="79"/>
      <c r="AK795" s="79"/>
      <c r="AL795" s="79"/>
      <c r="AM795" s="79"/>
      <c r="AN795" s="79"/>
      <c r="AO795" s="79"/>
      <c r="AP795" s="79"/>
      <c r="AQ795" s="79"/>
      <c r="AR795" s="79"/>
      <c r="AS795" s="79"/>
      <c r="AT795" s="79"/>
    </row>
    <row r="796" spans="23:46" ht="12.75"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  <c r="AI796" s="79"/>
      <c r="AJ796" s="79"/>
      <c r="AK796" s="79"/>
      <c r="AL796" s="79"/>
      <c r="AM796" s="79"/>
      <c r="AN796" s="79"/>
      <c r="AO796" s="79"/>
      <c r="AP796" s="79"/>
      <c r="AQ796" s="79"/>
      <c r="AR796" s="79"/>
      <c r="AS796" s="79"/>
      <c r="AT796" s="79"/>
    </row>
    <row r="797" spans="23:46" ht="12.75"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  <c r="AG797" s="79"/>
      <c r="AH797" s="79"/>
      <c r="AI797" s="79"/>
      <c r="AJ797" s="79"/>
      <c r="AK797" s="79"/>
      <c r="AL797" s="79"/>
      <c r="AM797" s="79"/>
      <c r="AN797" s="79"/>
      <c r="AO797" s="79"/>
      <c r="AP797" s="79"/>
      <c r="AQ797" s="79"/>
      <c r="AR797" s="79"/>
      <c r="AS797" s="79"/>
      <c r="AT797" s="79"/>
    </row>
    <row r="798" spans="23:46" ht="12.75"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  <c r="AI798" s="79"/>
      <c r="AJ798" s="79"/>
      <c r="AK798" s="79"/>
      <c r="AL798" s="79"/>
      <c r="AM798" s="79"/>
      <c r="AN798" s="79"/>
      <c r="AO798" s="79"/>
      <c r="AP798" s="79"/>
      <c r="AQ798" s="79"/>
      <c r="AR798" s="79"/>
      <c r="AS798" s="79"/>
      <c r="AT798" s="79"/>
    </row>
    <row r="799" spans="23:46" ht="12.75"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  <c r="AH799" s="79"/>
      <c r="AI799" s="79"/>
      <c r="AJ799" s="79"/>
      <c r="AK799" s="79"/>
      <c r="AL799" s="79"/>
      <c r="AM799" s="79"/>
      <c r="AN799" s="79"/>
      <c r="AO799" s="79"/>
      <c r="AP799" s="79"/>
      <c r="AQ799" s="79"/>
      <c r="AR799" s="79"/>
      <c r="AS799" s="79"/>
      <c r="AT799" s="79"/>
    </row>
    <row r="800" spans="23:46" ht="12.75"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  <c r="AH800" s="79"/>
      <c r="AI800" s="79"/>
      <c r="AJ800" s="79"/>
      <c r="AK800" s="79"/>
      <c r="AL800" s="79"/>
      <c r="AM800" s="79"/>
      <c r="AN800" s="79"/>
      <c r="AO800" s="79"/>
      <c r="AP800" s="79"/>
      <c r="AQ800" s="79"/>
      <c r="AR800" s="79"/>
      <c r="AS800" s="79"/>
      <c r="AT800" s="79"/>
    </row>
    <row r="801" spans="23:46" ht="12.75">
      <c r="W801" s="79"/>
      <c r="X801" s="79"/>
      <c r="Y801" s="79"/>
      <c r="Z801" s="79"/>
      <c r="AA801" s="79"/>
      <c r="AB801" s="79"/>
      <c r="AC801" s="79"/>
      <c r="AD801" s="79"/>
      <c r="AE801" s="79"/>
      <c r="AF801" s="79"/>
      <c r="AG801" s="79"/>
      <c r="AH801" s="79"/>
      <c r="AI801" s="79"/>
      <c r="AJ801" s="79"/>
      <c r="AK801" s="79"/>
      <c r="AL801" s="79"/>
      <c r="AM801" s="79"/>
      <c r="AN801" s="79"/>
      <c r="AO801" s="79"/>
      <c r="AP801" s="79"/>
      <c r="AQ801" s="79"/>
      <c r="AR801" s="79"/>
      <c r="AS801" s="79"/>
      <c r="AT801" s="79"/>
    </row>
    <row r="802" spans="23:46" ht="12.75"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  <c r="AH802" s="79"/>
      <c r="AI802" s="79"/>
      <c r="AJ802" s="79"/>
      <c r="AK802" s="79"/>
      <c r="AL802" s="79"/>
      <c r="AM802" s="79"/>
      <c r="AN802" s="79"/>
      <c r="AO802" s="79"/>
      <c r="AP802" s="79"/>
      <c r="AQ802" s="79"/>
      <c r="AR802" s="79"/>
      <c r="AS802" s="79"/>
      <c r="AT802" s="79"/>
    </row>
    <row r="803" spans="23:46" ht="12.75"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  <c r="AG803" s="79"/>
      <c r="AH803" s="79"/>
      <c r="AI803" s="79"/>
      <c r="AJ803" s="79"/>
      <c r="AK803" s="79"/>
      <c r="AL803" s="79"/>
      <c r="AM803" s="79"/>
      <c r="AN803" s="79"/>
      <c r="AO803" s="79"/>
      <c r="AP803" s="79"/>
      <c r="AQ803" s="79"/>
      <c r="AR803" s="79"/>
      <c r="AS803" s="79"/>
      <c r="AT803" s="79"/>
    </row>
    <row r="804" spans="23:46" ht="12.75"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  <c r="AI804" s="79"/>
      <c r="AJ804" s="79"/>
      <c r="AK804" s="79"/>
      <c r="AL804" s="79"/>
      <c r="AM804" s="79"/>
      <c r="AN804" s="79"/>
      <c r="AO804" s="79"/>
      <c r="AP804" s="79"/>
      <c r="AQ804" s="79"/>
      <c r="AR804" s="79"/>
      <c r="AS804" s="79"/>
      <c r="AT804" s="79"/>
    </row>
    <row r="805" spans="23:46" ht="12.75"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  <c r="AH805" s="79"/>
      <c r="AI805" s="79"/>
      <c r="AJ805" s="79"/>
      <c r="AK805" s="79"/>
      <c r="AL805" s="79"/>
      <c r="AM805" s="79"/>
      <c r="AN805" s="79"/>
      <c r="AO805" s="79"/>
      <c r="AP805" s="79"/>
      <c r="AQ805" s="79"/>
      <c r="AR805" s="79"/>
      <c r="AS805" s="79"/>
      <c r="AT805" s="79"/>
    </row>
    <row r="806" spans="23:46" ht="12.75"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  <c r="AH806" s="79"/>
      <c r="AI806" s="79"/>
      <c r="AJ806" s="79"/>
      <c r="AK806" s="79"/>
      <c r="AL806" s="79"/>
      <c r="AM806" s="79"/>
      <c r="AN806" s="79"/>
      <c r="AO806" s="79"/>
      <c r="AP806" s="79"/>
      <c r="AQ806" s="79"/>
      <c r="AR806" s="79"/>
      <c r="AS806" s="79"/>
      <c r="AT806" s="79"/>
    </row>
    <row r="807" spans="23:46" ht="12.75"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  <c r="AG807" s="79"/>
      <c r="AH807" s="79"/>
      <c r="AI807" s="79"/>
      <c r="AJ807" s="79"/>
      <c r="AK807" s="79"/>
      <c r="AL807" s="79"/>
      <c r="AM807" s="79"/>
      <c r="AN807" s="79"/>
      <c r="AO807" s="79"/>
      <c r="AP807" s="79"/>
      <c r="AQ807" s="79"/>
      <c r="AR807" s="79"/>
      <c r="AS807" s="79"/>
      <c r="AT807" s="79"/>
    </row>
    <row r="808" spans="23:46" ht="12.75"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  <c r="AG808" s="79"/>
      <c r="AH808" s="79"/>
      <c r="AI808" s="79"/>
      <c r="AJ808" s="79"/>
      <c r="AK808" s="79"/>
      <c r="AL808" s="79"/>
      <c r="AM808" s="79"/>
      <c r="AN808" s="79"/>
      <c r="AO808" s="79"/>
      <c r="AP808" s="79"/>
      <c r="AQ808" s="79"/>
      <c r="AR808" s="79"/>
      <c r="AS808" s="79"/>
      <c r="AT808" s="79"/>
    </row>
    <row r="809" spans="23:46" ht="12.75"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  <c r="AH809" s="79"/>
      <c r="AI809" s="79"/>
      <c r="AJ809" s="79"/>
      <c r="AK809" s="79"/>
      <c r="AL809" s="79"/>
      <c r="AM809" s="79"/>
      <c r="AN809" s="79"/>
      <c r="AO809" s="79"/>
      <c r="AP809" s="79"/>
      <c r="AQ809" s="79"/>
      <c r="AR809" s="79"/>
      <c r="AS809" s="79"/>
      <c r="AT809" s="79"/>
    </row>
    <row r="810" spans="23:46" ht="12.75">
      <c r="W810" s="79"/>
      <c r="X810" s="79"/>
      <c r="Y810" s="79"/>
      <c r="Z810" s="79"/>
      <c r="AA810" s="79"/>
      <c r="AB810" s="79"/>
      <c r="AC810" s="79"/>
      <c r="AD810" s="79"/>
      <c r="AE810" s="79"/>
      <c r="AF810" s="79"/>
      <c r="AG810" s="79"/>
      <c r="AH810" s="79"/>
      <c r="AI810" s="79"/>
      <c r="AJ810" s="79"/>
      <c r="AK810" s="79"/>
      <c r="AL810" s="79"/>
      <c r="AM810" s="79"/>
      <c r="AN810" s="79"/>
      <c r="AO810" s="79"/>
      <c r="AP810" s="79"/>
      <c r="AQ810" s="79"/>
      <c r="AR810" s="79"/>
      <c r="AS810" s="79"/>
      <c r="AT810" s="79"/>
    </row>
    <row r="811" spans="23:46" ht="12.75">
      <c r="W811" s="79"/>
      <c r="X811" s="79"/>
      <c r="Y811" s="79"/>
      <c r="Z811" s="79"/>
      <c r="AA811" s="79"/>
      <c r="AB811" s="79"/>
      <c r="AC811" s="79"/>
      <c r="AD811" s="79"/>
      <c r="AE811" s="79"/>
      <c r="AF811" s="79"/>
      <c r="AG811" s="79"/>
      <c r="AH811" s="79"/>
      <c r="AI811" s="79"/>
      <c r="AJ811" s="79"/>
      <c r="AK811" s="79"/>
      <c r="AL811" s="79"/>
      <c r="AM811" s="79"/>
      <c r="AN811" s="79"/>
      <c r="AO811" s="79"/>
      <c r="AP811" s="79"/>
      <c r="AQ811" s="79"/>
      <c r="AR811" s="79"/>
      <c r="AS811" s="79"/>
      <c r="AT811" s="79"/>
    </row>
    <row r="812" spans="23:46" ht="12.75">
      <c r="W812" s="79"/>
      <c r="X812" s="79"/>
      <c r="Y812" s="79"/>
      <c r="Z812" s="79"/>
      <c r="AA812" s="79"/>
      <c r="AB812" s="79"/>
      <c r="AC812" s="79"/>
      <c r="AD812" s="79"/>
      <c r="AE812" s="79"/>
      <c r="AF812" s="79"/>
      <c r="AG812" s="79"/>
      <c r="AH812" s="79"/>
      <c r="AI812" s="79"/>
      <c r="AJ812" s="79"/>
      <c r="AK812" s="79"/>
      <c r="AL812" s="79"/>
      <c r="AM812" s="79"/>
      <c r="AN812" s="79"/>
      <c r="AO812" s="79"/>
      <c r="AP812" s="79"/>
      <c r="AQ812" s="79"/>
      <c r="AR812" s="79"/>
      <c r="AS812" s="79"/>
      <c r="AT812" s="79"/>
    </row>
    <row r="813" spans="23:46" ht="12.75">
      <c r="W813" s="79"/>
      <c r="X813" s="79"/>
      <c r="Y813" s="79"/>
      <c r="Z813" s="79"/>
      <c r="AA813" s="79"/>
      <c r="AB813" s="79"/>
      <c r="AC813" s="79"/>
      <c r="AD813" s="79"/>
      <c r="AE813" s="79"/>
      <c r="AF813" s="79"/>
      <c r="AG813" s="79"/>
      <c r="AH813" s="79"/>
      <c r="AI813" s="79"/>
      <c r="AJ813" s="79"/>
      <c r="AK813" s="79"/>
      <c r="AL813" s="79"/>
      <c r="AM813" s="79"/>
      <c r="AN813" s="79"/>
      <c r="AO813" s="79"/>
      <c r="AP813" s="79"/>
      <c r="AQ813" s="79"/>
      <c r="AR813" s="79"/>
      <c r="AS813" s="79"/>
      <c r="AT813" s="79"/>
    </row>
    <row r="814" spans="23:46" ht="12.75">
      <c r="W814" s="79"/>
      <c r="X814" s="79"/>
      <c r="Y814" s="79"/>
      <c r="Z814" s="79"/>
      <c r="AA814" s="79"/>
      <c r="AB814" s="79"/>
      <c r="AC814" s="79"/>
      <c r="AD814" s="79"/>
      <c r="AE814" s="79"/>
      <c r="AF814" s="79"/>
      <c r="AG814" s="79"/>
      <c r="AH814" s="79"/>
      <c r="AI814" s="79"/>
      <c r="AJ814" s="79"/>
      <c r="AK814" s="79"/>
      <c r="AL814" s="79"/>
      <c r="AM814" s="79"/>
      <c r="AN814" s="79"/>
      <c r="AO814" s="79"/>
      <c r="AP814" s="79"/>
      <c r="AQ814" s="79"/>
      <c r="AR814" s="79"/>
      <c r="AS814" s="79"/>
      <c r="AT814" s="79"/>
    </row>
    <row r="815" spans="23:46" ht="12.75">
      <c r="W815" s="79"/>
      <c r="X815" s="79"/>
      <c r="Y815" s="79"/>
      <c r="Z815" s="79"/>
      <c r="AA815" s="79"/>
      <c r="AB815" s="79"/>
      <c r="AC815" s="79"/>
      <c r="AD815" s="79"/>
      <c r="AE815" s="79"/>
      <c r="AF815" s="79"/>
      <c r="AG815" s="79"/>
      <c r="AH815" s="79"/>
      <c r="AI815" s="79"/>
      <c r="AJ815" s="79"/>
      <c r="AK815" s="79"/>
      <c r="AL815" s="79"/>
      <c r="AM815" s="79"/>
      <c r="AN815" s="79"/>
      <c r="AO815" s="79"/>
      <c r="AP815" s="79"/>
      <c r="AQ815" s="79"/>
      <c r="AR815" s="79"/>
      <c r="AS815" s="79"/>
      <c r="AT815" s="79"/>
    </row>
    <row r="816" spans="23:46" ht="12.75">
      <c r="W816" s="79"/>
      <c r="X816" s="79"/>
      <c r="Y816" s="79"/>
      <c r="Z816" s="79"/>
      <c r="AA816" s="79"/>
      <c r="AB816" s="79"/>
      <c r="AC816" s="79"/>
      <c r="AD816" s="79"/>
      <c r="AE816" s="79"/>
      <c r="AF816" s="79"/>
      <c r="AG816" s="79"/>
      <c r="AH816" s="79"/>
      <c r="AI816" s="79"/>
      <c r="AJ816" s="79"/>
      <c r="AK816" s="79"/>
      <c r="AL816" s="79"/>
      <c r="AM816" s="79"/>
      <c r="AN816" s="79"/>
      <c r="AO816" s="79"/>
      <c r="AP816" s="79"/>
      <c r="AQ816" s="79"/>
      <c r="AR816" s="79"/>
      <c r="AS816" s="79"/>
      <c r="AT816" s="79"/>
    </row>
    <row r="817" spans="23:46" ht="12.75">
      <c r="W817" s="79"/>
      <c r="X817" s="79"/>
      <c r="Y817" s="79"/>
      <c r="Z817" s="79"/>
      <c r="AA817" s="79"/>
      <c r="AB817" s="79"/>
      <c r="AC817" s="79"/>
      <c r="AD817" s="79"/>
      <c r="AE817" s="79"/>
      <c r="AF817" s="79"/>
      <c r="AG817" s="79"/>
      <c r="AH817" s="79"/>
      <c r="AI817" s="79"/>
      <c r="AJ817" s="79"/>
      <c r="AK817" s="79"/>
      <c r="AL817" s="79"/>
      <c r="AM817" s="79"/>
      <c r="AN817" s="79"/>
      <c r="AO817" s="79"/>
      <c r="AP817" s="79"/>
      <c r="AQ817" s="79"/>
      <c r="AR817" s="79"/>
      <c r="AS817" s="79"/>
      <c r="AT817" s="79"/>
    </row>
    <row r="818" spans="23:46" ht="12.75">
      <c r="W818" s="79"/>
      <c r="X818" s="79"/>
      <c r="Y818" s="79"/>
      <c r="Z818" s="79"/>
      <c r="AA818" s="79"/>
      <c r="AB818" s="79"/>
      <c r="AC818" s="79"/>
      <c r="AD818" s="79"/>
      <c r="AE818" s="79"/>
      <c r="AF818" s="79"/>
      <c r="AG818" s="79"/>
      <c r="AH818" s="79"/>
      <c r="AI818" s="79"/>
      <c r="AJ818" s="79"/>
      <c r="AK818" s="79"/>
      <c r="AL818" s="79"/>
      <c r="AM818" s="79"/>
      <c r="AN818" s="79"/>
      <c r="AO818" s="79"/>
      <c r="AP818" s="79"/>
      <c r="AQ818" s="79"/>
      <c r="AR818" s="79"/>
      <c r="AS818" s="79"/>
      <c r="AT818" s="79"/>
    </row>
    <row r="819" spans="23:46" ht="12.75">
      <c r="W819" s="79"/>
      <c r="X819" s="79"/>
      <c r="Y819" s="79"/>
      <c r="Z819" s="79"/>
      <c r="AA819" s="79"/>
      <c r="AB819" s="79"/>
      <c r="AC819" s="79"/>
      <c r="AD819" s="79"/>
      <c r="AE819" s="79"/>
      <c r="AF819" s="79"/>
      <c r="AG819" s="79"/>
      <c r="AH819" s="79"/>
      <c r="AI819" s="79"/>
      <c r="AJ819" s="79"/>
      <c r="AK819" s="79"/>
      <c r="AL819" s="79"/>
      <c r="AM819" s="79"/>
      <c r="AN819" s="79"/>
      <c r="AO819" s="79"/>
      <c r="AP819" s="79"/>
      <c r="AQ819" s="79"/>
      <c r="AR819" s="79"/>
      <c r="AS819" s="79"/>
      <c r="AT819" s="79"/>
    </row>
    <row r="820" spans="23:46" ht="12.75">
      <c r="W820" s="79"/>
      <c r="X820" s="79"/>
      <c r="Y820" s="79"/>
      <c r="Z820" s="79"/>
      <c r="AA820" s="79"/>
      <c r="AB820" s="79"/>
      <c r="AC820" s="79"/>
      <c r="AD820" s="79"/>
      <c r="AE820" s="79"/>
      <c r="AF820" s="79"/>
      <c r="AG820" s="79"/>
      <c r="AH820" s="79"/>
      <c r="AI820" s="79"/>
      <c r="AJ820" s="79"/>
      <c r="AK820" s="79"/>
      <c r="AL820" s="79"/>
      <c r="AM820" s="79"/>
      <c r="AN820" s="79"/>
      <c r="AO820" s="79"/>
      <c r="AP820" s="79"/>
      <c r="AQ820" s="79"/>
      <c r="AR820" s="79"/>
      <c r="AS820" s="79"/>
      <c r="AT820" s="79"/>
    </row>
    <row r="821" spans="23:46" ht="12.75">
      <c r="W821" s="79"/>
      <c r="X821" s="79"/>
      <c r="Y821" s="79"/>
      <c r="Z821" s="79"/>
      <c r="AA821" s="79"/>
      <c r="AB821" s="79"/>
      <c r="AC821" s="79"/>
      <c r="AD821" s="79"/>
      <c r="AE821" s="79"/>
      <c r="AF821" s="79"/>
      <c r="AG821" s="79"/>
      <c r="AH821" s="79"/>
      <c r="AI821" s="79"/>
      <c r="AJ821" s="79"/>
      <c r="AK821" s="79"/>
      <c r="AL821" s="79"/>
      <c r="AM821" s="79"/>
      <c r="AN821" s="79"/>
      <c r="AO821" s="79"/>
      <c r="AP821" s="79"/>
      <c r="AQ821" s="79"/>
      <c r="AR821" s="79"/>
      <c r="AS821" s="79"/>
      <c r="AT821" s="79"/>
    </row>
    <row r="822" spans="23:46" ht="12.75">
      <c r="W822" s="79"/>
      <c r="X822" s="79"/>
      <c r="Y822" s="79"/>
      <c r="Z822" s="79"/>
      <c r="AA822" s="79"/>
      <c r="AB822" s="79"/>
      <c r="AC822" s="79"/>
      <c r="AD822" s="79"/>
      <c r="AE822" s="79"/>
      <c r="AF822" s="79"/>
      <c r="AG822" s="79"/>
      <c r="AH822" s="79"/>
      <c r="AI822" s="79"/>
      <c r="AJ822" s="79"/>
      <c r="AK822" s="79"/>
      <c r="AL822" s="79"/>
      <c r="AM822" s="79"/>
      <c r="AN822" s="79"/>
      <c r="AO822" s="79"/>
      <c r="AP822" s="79"/>
      <c r="AQ822" s="79"/>
      <c r="AR822" s="79"/>
      <c r="AS822" s="79"/>
      <c r="AT822" s="79"/>
    </row>
    <row r="823" spans="23:46" ht="12.75">
      <c r="W823" s="79"/>
      <c r="X823" s="79"/>
      <c r="Y823" s="79"/>
      <c r="Z823" s="79"/>
      <c r="AA823" s="79"/>
      <c r="AB823" s="79"/>
      <c r="AC823" s="79"/>
      <c r="AD823" s="79"/>
      <c r="AE823" s="79"/>
      <c r="AF823" s="79"/>
      <c r="AG823" s="79"/>
      <c r="AH823" s="79"/>
      <c r="AI823" s="79"/>
      <c r="AJ823" s="79"/>
      <c r="AK823" s="79"/>
      <c r="AL823" s="79"/>
      <c r="AM823" s="79"/>
      <c r="AN823" s="79"/>
      <c r="AO823" s="79"/>
      <c r="AP823" s="79"/>
      <c r="AQ823" s="79"/>
      <c r="AR823" s="79"/>
      <c r="AS823" s="79"/>
      <c r="AT823" s="79"/>
    </row>
    <row r="824" spans="23:46" ht="12.75">
      <c r="W824" s="79"/>
      <c r="X824" s="79"/>
      <c r="Y824" s="79"/>
      <c r="Z824" s="79"/>
      <c r="AA824" s="79"/>
      <c r="AB824" s="79"/>
      <c r="AC824" s="79"/>
      <c r="AD824" s="79"/>
      <c r="AE824" s="79"/>
      <c r="AF824" s="79"/>
      <c r="AG824" s="79"/>
      <c r="AH824" s="79"/>
      <c r="AI824" s="79"/>
      <c r="AJ824" s="79"/>
      <c r="AK824" s="79"/>
      <c r="AL824" s="79"/>
      <c r="AM824" s="79"/>
      <c r="AN824" s="79"/>
      <c r="AO824" s="79"/>
      <c r="AP824" s="79"/>
      <c r="AQ824" s="79"/>
      <c r="AR824" s="79"/>
      <c r="AS824" s="79"/>
      <c r="AT824" s="79"/>
    </row>
    <row r="825" spans="23:46" ht="12.75">
      <c r="W825" s="79"/>
      <c r="X825" s="79"/>
      <c r="Y825" s="79"/>
      <c r="Z825" s="79"/>
      <c r="AA825" s="79"/>
      <c r="AB825" s="79"/>
      <c r="AC825" s="79"/>
      <c r="AD825" s="79"/>
      <c r="AE825" s="79"/>
      <c r="AF825" s="79"/>
      <c r="AG825" s="79"/>
      <c r="AH825" s="79"/>
      <c r="AI825" s="79"/>
      <c r="AJ825" s="79"/>
      <c r="AK825" s="79"/>
      <c r="AL825" s="79"/>
      <c r="AM825" s="79"/>
      <c r="AN825" s="79"/>
      <c r="AO825" s="79"/>
      <c r="AP825" s="79"/>
      <c r="AQ825" s="79"/>
      <c r="AR825" s="79"/>
      <c r="AS825" s="79"/>
      <c r="AT825" s="79"/>
    </row>
    <row r="826" spans="23:46" ht="12.75">
      <c r="W826" s="79"/>
      <c r="X826" s="79"/>
      <c r="Y826" s="79"/>
      <c r="Z826" s="79"/>
      <c r="AA826" s="79"/>
      <c r="AB826" s="79"/>
      <c r="AC826" s="79"/>
      <c r="AD826" s="79"/>
      <c r="AE826" s="79"/>
      <c r="AF826" s="79"/>
      <c r="AG826" s="79"/>
      <c r="AH826" s="79"/>
      <c r="AI826" s="79"/>
      <c r="AJ826" s="79"/>
      <c r="AK826" s="79"/>
      <c r="AL826" s="79"/>
      <c r="AM826" s="79"/>
      <c r="AN826" s="79"/>
      <c r="AO826" s="79"/>
      <c r="AP826" s="79"/>
      <c r="AQ826" s="79"/>
      <c r="AR826" s="79"/>
      <c r="AS826" s="79"/>
      <c r="AT826" s="79"/>
    </row>
    <row r="827" spans="23:46" ht="12.75">
      <c r="W827" s="79"/>
      <c r="X827" s="79"/>
      <c r="Y827" s="79"/>
      <c r="Z827" s="79"/>
      <c r="AA827" s="79"/>
      <c r="AB827" s="79"/>
      <c r="AC827" s="79"/>
      <c r="AD827" s="79"/>
      <c r="AE827" s="79"/>
      <c r="AF827" s="79"/>
      <c r="AG827" s="79"/>
      <c r="AH827" s="79"/>
      <c r="AI827" s="79"/>
      <c r="AJ827" s="79"/>
      <c r="AK827" s="79"/>
      <c r="AL827" s="79"/>
      <c r="AM827" s="79"/>
      <c r="AN827" s="79"/>
      <c r="AO827" s="79"/>
      <c r="AP827" s="79"/>
      <c r="AQ827" s="79"/>
      <c r="AR827" s="79"/>
      <c r="AS827" s="79"/>
      <c r="AT827" s="79"/>
    </row>
    <row r="828" spans="23:46" ht="12.75">
      <c r="W828" s="79"/>
      <c r="X828" s="79"/>
      <c r="Y828" s="79"/>
      <c r="Z828" s="79"/>
      <c r="AA828" s="79"/>
      <c r="AB828" s="79"/>
      <c r="AC828" s="79"/>
      <c r="AD828" s="79"/>
      <c r="AE828" s="79"/>
      <c r="AF828" s="79"/>
      <c r="AG828" s="79"/>
      <c r="AH828" s="79"/>
      <c r="AI828" s="79"/>
      <c r="AJ828" s="79"/>
      <c r="AK828" s="79"/>
      <c r="AL828" s="79"/>
      <c r="AM828" s="79"/>
      <c r="AN828" s="79"/>
      <c r="AO828" s="79"/>
      <c r="AP828" s="79"/>
      <c r="AQ828" s="79"/>
      <c r="AR828" s="79"/>
      <c r="AS828" s="79"/>
      <c r="AT828" s="79"/>
    </row>
    <row r="829" spans="23:46" ht="12.75">
      <c r="W829" s="79"/>
      <c r="X829" s="79"/>
      <c r="Y829" s="79"/>
      <c r="Z829" s="79"/>
      <c r="AA829" s="79"/>
      <c r="AB829" s="79"/>
      <c r="AC829" s="79"/>
      <c r="AD829" s="79"/>
      <c r="AE829" s="79"/>
      <c r="AF829" s="79"/>
      <c r="AG829" s="79"/>
      <c r="AH829" s="79"/>
      <c r="AI829" s="79"/>
      <c r="AJ829" s="79"/>
      <c r="AK829" s="79"/>
      <c r="AL829" s="79"/>
      <c r="AM829" s="79"/>
      <c r="AN829" s="79"/>
      <c r="AO829" s="79"/>
      <c r="AP829" s="79"/>
      <c r="AQ829" s="79"/>
      <c r="AR829" s="79"/>
      <c r="AS829" s="79"/>
      <c r="AT829" s="79"/>
    </row>
    <row r="830" spans="23:46" ht="12.75">
      <c r="W830" s="79"/>
      <c r="X830" s="79"/>
      <c r="Y830" s="79"/>
      <c r="Z830" s="79"/>
      <c r="AA830" s="79"/>
      <c r="AB830" s="79"/>
      <c r="AC830" s="79"/>
      <c r="AD830" s="79"/>
      <c r="AE830" s="79"/>
      <c r="AF830" s="79"/>
      <c r="AG830" s="79"/>
      <c r="AH830" s="79"/>
      <c r="AI830" s="79"/>
      <c r="AJ830" s="79"/>
      <c r="AK830" s="79"/>
      <c r="AL830" s="79"/>
      <c r="AM830" s="79"/>
      <c r="AN830" s="79"/>
      <c r="AO830" s="79"/>
      <c r="AP830" s="79"/>
      <c r="AQ830" s="79"/>
      <c r="AR830" s="79"/>
      <c r="AS830" s="79"/>
      <c r="AT830" s="79"/>
    </row>
    <row r="831" spans="23:46" ht="12.75">
      <c r="W831" s="79"/>
      <c r="X831" s="79"/>
      <c r="Y831" s="79"/>
      <c r="Z831" s="79"/>
      <c r="AA831" s="79"/>
      <c r="AB831" s="79"/>
      <c r="AC831" s="79"/>
      <c r="AD831" s="79"/>
      <c r="AE831" s="79"/>
      <c r="AF831" s="79"/>
      <c r="AG831" s="79"/>
      <c r="AH831" s="79"/>
      <c r="AI831" s="79"/>
      <c r="AJ831" s="79"/>
      <c r="AK831" s="79"/>
      <c r="AL831" s="79"/>
      <c r="AM831" s="79"/>
      <c r="AN831" s="79"/>
      <c r="AO831" s="79"/>
      <c r="AP831" s="79"/>
      <c r="AQ831" s="79"/>
      <c r="AR831" s="79"/>
      <c r="AS831" s="79"/>
      <c r="AT831" s="79"/>
    </row>
    <row r="832" spans="23:46" ht="12.75">
      <c r="W832" s="79"/>
      <c r="X832" s="79"/>
      <c r="Y832" s="79"/>
      <c r="Z832" s="79"/>
      <c r="AA832" s="79"/>
      <c r="AB832" s="79"/>
      <c r="AC832" s="79"/>
      <c r="AD832" s="79"/>
      <c r="AE832" s="79"/>
      <c r="AF832" s="79"/>
      <c r="AG832" s="79"/>
      <c r="AH832" s="79"/>
      <c r="AI832" s="79"/>
      <c r="AJ832" s="79"/>
      <c r="AK832" s="79"/>
      <c r="AL832" s="79"/>
      <c r="AM832" s="79"/>
      <c r="AN832" s="79"/>
      <c r="AO832" s="79"/>
      <c r="AP832" s="79"/>
      <c r="AQ832" s="79"/>
      <c r="AR832" s="79"/>
      <c r="AS832" s="79"/>
      <c r="AT832" s="79"/>
    </row>
    <row r="833" spans="23:46" ht="12.75">
      <c r="W833" s="79"/>
      <c r="X833" s="79"/>
      <c r="Y833" s="79"/>
      <c r="Z833" s="79"/>
      <c r="AA833" s="79"/>
      <c r="AB833" s="79"/>
      <c r="AC833" s="79"/>
      <c r="AD833" s="79"/>
      <c r="AE833" s="79"/>
      <c r="AF833" s="79"/>
      <c r="AG833" s="79"/>
      <c r="AH833" s="79"/>
      <c r="AI833" s="79"/>
      <c r="AJ833" s="79"/>
      <c r="AK833" s="79"/>
      <c r="AL833" s="79"/>
      <c r="AM833" s="79"/>
      <c r="AN833" s="79"/>
      <c r="AO833" s="79"/>
      <c r="AP833" s="79"/>
      <c r="AQ833" s="79"/>
      <c r="AR833" s="79"/>
      <c r="AS833" s="79"/>
      <c r="AT833" s="79"/>
    </row>
    <row r="834" spans="23:46" ht="12.75">
      <c r="W834" s="79"/>
      <c r="X834" s="79"/>
      <c r="Y834" s="79"/>
      <c r="Z834" s="79"/>
      <c r="AA834" s="79"/>
      <c r="AB834" s="79"/>
      <c r="AC834" s="79"/>
      <c r="AD834" s="79"/>
      <c r="AE834" s="79"/>
      <c r="AF834" s="79"/>
      <c r="AG834" s="79"/>
      <c r="AH834" s="79"/>
      <c r="AI834" s="79"/>
      <c r="AJ834" s="79"/>
      <c r="AK834" s="79"/>
      <c r="AL834" s="79"/>
      <c r="AM834" s="79"/>
      <c r="AN834" s="79"/>
      <c r="AO834" s="79"/>
      <c r="AP834" s="79"/>
      <c r="AQ834" s="79"/>
      <c r="AR834" s="79"/>
      <c r="AS834" s="79"/>
      <c r="AT834" s="79"/>
    </row>
    <row r="835" spans="23:46" ht="12.75">
      <c r="W835" s="79"/>
      <c r="X835" s="79"/>
      <c r="Y835" s="79"/>
      <c r="Z835" s="79"/>
      <c r="AA835" s="79"/>
      <c r="AB835" s="79"/>
      <c r="AC835" s="79"/>
      <c r="AD835" s="79"/>
      <c r="AE835" s="79"/>
      <c r="AF835" s="79"/>
      <c r="AG835" s="79"/>
      <c r="AH835" s="79"/>
      <c r="AI835" s="79"/>
      <c r="AJ835" s="79"/>
      <c r="AK835" s="79"/>
      <c r="AL835" s="79"/>
      <c r="AM835" s="79"/>
      <c r="AN835" s="79"/>
      <c r="AO835" s="79"/>
      <c r="AP835" s="79"/>
      <c r="AQ835" s="79"/>
      <c r="AR835" s="79"/>
      <c r="AS835" s="79"/>
      <c r="AT835" s="79"/>
    </row>
    <row r="836" spans="23:46" ht="12.75">
      <c r="W836" s="79"/>
      <c r="X836" s="79"/>
      <c r="Y836" s="79"/>
      <c r="Z836" s="79"/>
      <c r="AA836" s="79"/>
      <c r="AB836" s="79"/>
      <c r="AC836" s="79"/>
      <c r="AD836" s="79"/>
      <c r="AE836" s="79"/>
      <c r="AF836" s="79"/>
      <c r="AG836" s="79"/>
      <c r="AH836" s="79"/>
      <c r="AI836" s="79"/>
      <c r="AJ836" s="79"/>
      <c r="AK836" s="79"/>
      <c r="AL836" s="79"/>
      <c r="AM836" s="79"/>
      <c r="AN836" s="79"/>
      <c r="AO836" s="79"/>
      <c r="AP836" s="79"/>
      <c r="AQ836" s="79"/>
      <c r="AR836" s="79"/>
      <c r="AS836" s="79"/>
      <c r="AT836" s="79"/>
    </row>
    <row r="837" spans="23:46" ht="12.75">
      <c r="W837" s="79"/>
      <c r="X837" s="79"/>
      <c r="Y837" s="79"/>
      <c r="Z837" s="79"/>
      <c r="AA837" s="79"/>
      <c r="AB837" s="79"/>
      <c r="AC837" s="79"/>
      <c r="AD837" s="79"/>
      <c r="AE837" s="79"/>
      <c r="AF837" s="79"/>
      <c r="AG837" s="79"/>
      <c r="AH837" s="79"/>
      <c r="AI837" s="79"/>
      <c r="AJ837" s="79"/>
      <c r="AK837" s="79"/>
      <c r="AL837" s="79"/>
      <c r="AM837" s="79"/>
      <c r="AN837" s="79"/>
      <c r="AO837" s="79"/>
      <c r="AP837" s="79"/>
      <c r="AQ837" s="79"/>
      <c r="AR837" s="79"/>
      <c r="AS837" s="79"/>
      <c r="AT837" s="79"/>
    </row>
    <row r="838" spans="23:46" ht="12.75">
      <c r="W838" s="79"/>
      <c r="X838" s="79"/>
      <c r="Y838" s="79"/>
      <c r="Z838" s="79"/>
      <c r="AA838" s="79"/>
      <c r="AB838" s="79"/>
      <c r="AC838" s="79"/>
      <c r="AD838" s="79"/>
      <c r="AE838" s="79"/>
      <c r="AF838" s="79"/>
      <c r="AG838" s="79"/>
      <c r="AH838" s="79"/>
      <c r="AI838" s="79"/>
      <c r="AJ838" s="79"/>
      <c r="AK838" s="79"/>
      <c r="AL838" s="79"/>
      <c r="AM838" s="79"/>
      <c r="AN838" s="79"/>
      <c r="AO838" s="79"/>
      <c r="AP838" s="79"/>
      <c r="AQ838" s="79"/>
      <c r="AR838" s="79"/>
      <c r="AS838" s="79"/>
      <c r="AT838" s="79"/>
    </row>
    <row r="839" spans="23:46" ht="12.75">
      <c r="W839" s="79"/>
      <c r="X839" s="79"/>
      <c r="Y839" s="79"/>
      <c r="Z839" s="79"/>
      <c r="AA839" s="79"/>
      <c r="AB839" s="79"/>
      <c r="AC839" s="79"/>
      <c r="AD839" s="79"/>
      <c r="AE839" s="79"/>
      <c r="AF839" s="79"/>
      <c r="AG839" s="79"/>
      <c r="AH839" s="79"/>
      <c r="AI839" s="79"/>
      <c r="AJ839" s="79"/>
      <c r="AK839" s="79"/>
      <c r="AL839" s="79"/>
      <c r="AM839" s="79"/>
      <c r="AN839" s="79"/>
      <c r="AO839" s="79"/>
      <c r="AP839" s="79"/>
      <c r="AQ839" s="79"/>
      <c r="AR839" s="79"/>
      <c r="AS839" s="79"/>
      <c r="AT839" s="79"/>
    </row>
    <row r="840" spans="23:46" ht="12.75">
      <c r="W840" s="79"/>
      <c r="X840" s="79"/>
      <c r="Y840" s="79"/>
      <c r="Z840" s="79"/>
      <c r="AA840" s="79"/>
      <c r="AB840" s="79"/>
      <c r="AC840" s="79"/>
      <c r="AD840" s="79"/>
      <c r="AE840" s="79"/>
      <c r="AF840" s="79"/>
      <c r="AG840" s="79"/>
      <c r="AH840" s="79"/>
      <c r="AI840" s="79"/>
      <c r="AJ840" s="79"/>
      <c r="AK840" s="79"/>
      <c r="AL840" s="79"/>
      <c r="AM840" s="79"/>
      <c r="AN840" s="79"/>
      <c r="AO840" s="79"/>
      <c r="AP840" s="79"/>
      <c r="AQ840" s="79"/>
      <c r="AR840" s="79"/>
      <c r="AS840" s="79"/>
      <c r="AT840" s="79"/>
    </row>
    <row r="841" spans="23:46" ht="12.75">
      <c r="W841" s="79"/>
      <c r="X841" s="79"/>
      <c r="Y841" s="79"/>
      <c r="Z841" s="79"/>
      <c r="AA841" s="79"/>
      <c r="AB841" s="79"/>
      <c r="AC841" s="79"/>
      <c r="AD841" s="79"/>
      <c r="AE841" s="79"/>
      <c r="AF841" s="79"/>
      <c r="AG841" s="79"/>
      <c r="AH841" s="79"/>
      <c r="AI841" s="79"/>
      <c r="AJ841" s="79"/>
      <c r="AK841" s="79"/>
      <c r="AL841" s="79"/>
      <c r="AM841" s="79"/>
      <c r="AN841" s="79"/>
      <c r="AO841" s="79"/>
      <c r="AP841" s="79"/>
      <c r="AQ841" s="79"/>
      <c r="AR841" s="79"/>
      <c r="AS841" s="79"/>
      <c r="AT841" s="79"/>
    </row>
    <row r="842" spans="23:46" ht="12.75">
      <c r="W842" s="79"/>
      <c r="X842" s="79"/>
      <c r="Y842" s="79"/>
      <c r="Z842" s="79"/>
      <c r="AA842" s="79"/>
      <c r="AB842" s="79"/>
      <c r="AC842" s="79"/>
      <c r="AD842" s="79"/>
      <c r="AE842" s="79"/>
      <c r="AF842" s="79"/>
      <c r="AG842" s="79"/>
      <c r="AH842" s="79"/>
      <c r="AI842" s="79"/>
      <c r="AJ842" s="79"/>
      <c r="AK842" s="79"/>
      <c r="AL842" s="79"/>
      <c r="AM842" s="79"/>
      <c r="AN842" s="79"/>
      <c r="AO842" s="79"/>
      <c r="AP842" s="79"/>
      <c r="AQ842" s="79"/>
      <c r="AR842" s="79"/>
      <c r="AS842" s="79"/>
      <c r="AT842" s="79"/>
    </row>
    <row r="843" spans="23:46" ht="12.75">
      <c r="W843" s="79"/>
      <c r="X843" s="79"/>
      <c r="Y843" s="79"/>
      <c r="Z843" s="79"/>
      <c r="AA843" s="79"/>
      <c r="AB843" s="79"/>
      <c r="AC843" s="79"/>
      <c r="AD843" s="79"/>
      <c r="AE843" s="79"/>
      <c r="AF843" s="79"/>
      <c r="AG843" s="79"/>
      <c r="AH843" s="79"/>
      <c r="AI843" s="79"/>
      <c r="AJ843" s="79"/>
      <c r="AK843" s="79"/>
      <c r="AL843" s="79"/>
      <c r="AM843" s="79"/>
      <c r="AN843" s="79"/>
      <c r="AO843" s="79"/>
      <c r="AP843" s="79"/>
      <c r="AQ843" s="79"/>
      <c r="AR843" s="79"/>
      <c r="AS843" s="79"/>
      <c r="AT843" s="79"/>
    </row>
    <row r="844" spans="23:46" ht="12.75">
      <c r="W844" s="79"/>
      <c r="X844" s="79"/>
      <c r="Y844" s="79"/>
      <c r="Z844" s="79"/>
      <c r="AA844" s="79"/>
      <c r="AB844" s="79"/>
      <c r="AC844" s="79"/>
      <c r="AD844" s="79"/>
      <c r="AE844" s="79"/>
      <c r="AF844" s="79"/>
      <c r="AG844" s="79"/>
      <c r="AH844" s="79"/>
      <c r="AI844" s="79"/>
      <c r="AJ844" s="79"/>
      <c r="AK844" s="79"/>
      <c r="AL844" s="79"/>
      <c r="AM844" s="79"/>
      <c r="AN844" s="79"/>
      <c r="AO844" s="79"/>
      <c r="AP844" s="79"/>
      <c r="AQ844" s="79"/>
      <c r="AR844" s="79"/>
      <c r="AS844" s="79"/>
      <c r="AT844" s="79"/>
    </row>
    <row r="845" spans="23:46" ht="12.75">
      <c r="W845" s="79"/>
      <c r="X845" s="79"/>
      <c r="Y845" s="79"/>
      <c r="Z845" s="79"/>
      <c r="AA845" s="79"/>
      <c r="AB845" s="79"/>
      <c r="AC845" s="79"/>
      <c r="AD845" s="79"/>
      <c r="AE845" s="79"/>
      <c r="AF845" s="79"/>
      <c r="AG845" s="79"/>
      <c r="AH845" s="79"/>
      <c r="AI845" s="79"/>
      <c r="AJ845" s="79"/>
      <c r="AK845" s="79"/>
      <c r="AL845" s="79"/>
      <c r="AM845" s="79"/>
      <c r="AN845" s="79"/>
      <c r="AO845" s="79"/>
      <c r="AP845" s="79"/>
      <c r="AQ845" s="79"/>
      <c r="AR845" s="79"/>
      <c r="AS845" s="79"/>
      <c r="AT845" s="79"/>
    </row>
    <row r="846" spans="23:46" ht="12.75">
      <c r="W846" s="79"/>
      <c r="X846" s="79"/>
      <c r="Y846" s="79"/>
      <c r="Z846" s="79"/>
      <c r="AA846" s="79"/>
      <c r="AB846" s="79"/>
      <c r="AC846" s="79"/>
      <c r="AD846" s="79"/>
      <c r="AE846" s="79"/>
      <c r="AF846" s="79"/>
      <c r="AG846" s="79"/>
      <c r="AH846" s="79"/>
      <c r="AI846" s="79"/>
      <c r="AJ846" s="79"/>
      <c r="AK846" s="79"/>
      <c r="AL846" s="79"/>
      <c r="AM846" s="79"/>
      <c r="AN846" s="79"/>
      <c r="AO846" s="79"/>
      <c r="AP846" s="79"/>
      <c r="AQ846" s="79"/>
      <c r="AR846" s="79"/>
      <c r="AS846" s="79"/>
      <c r="AT846" s="79"/>
    </row>
    <row r="847" spans="23:46" ht="12.75">
      <c r="W847" s="79"/>
      <c r="X847" s="79"/>
      <c r="Y847" s="79"/>
      <c r="Z847" s="79"/>
      <c r="AA847" s="79"/>
      <c r="AB847" s="79"/>
      <c r="AC847" s="79"/>
      <c r="AD847" s="79"/>
      <c r="AE847" s="79"/>
      <c r="AF847" s="79"/>
      <c r="AG847" s="79"/>
      <c r="AH847" s="79"/>
      <c r="AI847" s="79"/>
      <c r="AJ847" s="79"/>
      <c r="AK847" s="79"/>
      <c r="AL847" s="79"/>
      <c r="AM847" s="79"/>
      <c r="AN847" s="79"/>
      <c r="AO847" s="79"/>
      <c r="AP847" s="79"/>
      <c r="AQ847" s="79"/>
      <c r="AR847" s="79"/>
      <c r="AS847" s="79"/>
      <c r="AT847" s="79"/>
    </row>
    <row r="848" spans="23:46" ht="12.75">
      <c r="W848" s="79"/>
      <c r="X848" s="79"/>
      <c r="Y848" s="79"/>
      <c r="Z848" s="79"/>
      <c r="AA848" s="79"/>
      <c r="AB848" s="79"/>
      <c r="AC848" s="79"/>
      <c r="AD848" s="79"/>
      <c r="AE848" s="79"/>
      <c r="AF848" s="79"/>
      <c r="AG848" s="79"/>
      <c r="AH848" s="79"/>
      <c r="AI848" s="79"/>
      <c r="AJ848" s="79"/>
      <c r="AK848" s="79"/>
      <c r="AL848" s="79"/>
      <c r="AM848" s="79"/>
      <c r="AN848" s="79"/>
      <c r="AO848" s="79"/>
      <c r="AP848" s="79"/>
      <c r="AQ848" s="79"/>
      <c r="AR848" s="79"/>
      <c r="AS848" s="79"/>
      <c r="AT848" s="79"/>
    </row>
    <row r="849" spans="23:46" ht="12.75">
      <c r="W849" s="79"/>
      <c r="X849" s="79"/>
      <c r="Y849" s="79"/>
      <c r="Z849" s="79"/>
      <c r="AA849" s="79"/>
      <c r="AB849" s="79"/>
      <c r="AC849" s="79"/>
      <c r="AD849" s="79"/>
      <c r="AE849" s="79"/>
      <c r="AF849" s="79"/>
      <c r="AG849" s="79"/>
      <c r="AH849" s="79"/>
      <c r="AI849" s="79"/>
      <c r="AJ849" s="79"/>
      <c r="AK849" s="79"/>
      <c r="AL849" s="79"/>
      <c r="AM849" s="79"/>
      <c r="AN849" s="79"/>
      <c r="AO849" s="79"/>
      <c r="AP849" s="79"/>
      <c r="AQ849" s="79"/>
      <c r="AR849" s="79"/>
      <c r="AS849" s="79"/>
      <c r="AT849" s="79"/>
    </row>
    <row r="850" spans="23:46" ht="12.75">
      <c r="W850" s="79"/>
      <c r="X850" s="79"/>
      <c r="Y850" s="79"/>
      <c r="Z850" s="79"/>
      <c r="AA850" s="79"/>
      <c r="AB850" s="79"/>
      <c r="AC850" s="79"/>
      <c r="AD850" s="79"/>
      <c r="AE850" s="79"/>
      <c r="AF850" s="79"/>
      <c r="AG850" s="79"/>
      <c r="AH850" s="79"/>
      <c r="AI850" s="79"/>
      <c r="AJ850" s="79"/>
      <c r="AK850" s="79"/>
      <c r="AL850" s="79"/>
      <c r="AM850" s="79"/>
      <c r="AN850" s="79"/>
      <c r="AO850" s="79"/>
      <c r="AP850" s="79"/>
      <c r="AQ850" s="79"/>
      <c r="AR850" s="79"/>
      <c r="AS850" s="79"/>
      <c r="AT850" s="79"/>
    </row>
    <row r="851" spans="23:46" ht="12.75">
      <c r="W851" s="79"/>
      <c r="X851" s="79"/>
      <c r="Y851" s="79"/>
      <c r="Z851" s="79"/>
      <c r="AA851" s="79"/>
      <c r="AB851" s="79"/>
      <c r="AC851" s="79"/>
      <c r="AD851" s="79"/>
      <c r="AE851" s="79"/>
      <c r="AF851" s="79"/>
      <c r="AG851" s="79"/>
      <c r="AH851" s="79"/>
      <c r="AI851" s="79"/>
      <c r="AJ851" s="79"/>
      <c r="AK851" s="79"/>
      <c r="AL851" s="79"/>
      <c r="AM851" s="79"/>
      <c r="AN851" s="79"/>
      <c r="AO851" s="79"/>
      <c r="AP851" s="79"/>
      <c r="AQ851" s="79"/>
      <c r="AR851" s="79"/>
      <c r="AS851" s="79"/>
      <c r="AT851" s="79"/>
    </row>
    <row r="852" spans="23:46" ht="12.75">
      <c r="W852" s="79"/>
      <c r="X852" s="79"/>
      <c r="Y852" s="79"/>
      <c r="Z852" s="79"/>
      <c r="AA852" s="79"/>
      <c r="AB852" s="79"/>
      <c r="AC852" s="79"/>
      <c r="AD852" s="79"/>
      <c r="AE852" s="79"/>
      <c r="AF852" s="79"/>
      <c r="AG852" s="79"/>
      <c r="AH852" s="79"/>
      <c r="AI852" s="79"/>
      <c r="AJ852" s="79"/>
      <c r="AK852" s="79"/>
      <c r="AL852" s="79"/>
      <c r="AM852" s="79"/>
      <c r="AN852" s="79"/>
      <c r="AO852" s="79"/>
      <c r="AP852" s="79"/>
      <c r="AQ852" s="79"/>
      <c r="AR852" s="79"/>
      <c r="AS852" s="79"/>
      <c r="AT852" s="79"/>
    </row>
    <row r="853" spans="23:46" ht="12.75">
      <c r="W853" s="79"/>
      <c r="X853" s="79"/>
      <c r="Y853" s="79"/>
      <c r="Z853" s="79"/>
      <c r="AA853" s="79"/>
      <c r="AB853" s="79"/>
      <c r="AC853" s="79"/>
      <c r="AD853" s="79"/>
      <c r="AE853" s="79"/>
      <c r="AF853" s="79"/>
      <c r="AG853" s="79"/>
      <c r="AH853" s="79"/>
      <c r="AI853" s="79"/>
      <c r="AJ853" s="79"/>
      <c r="AK853" s="79"/>
      <c r="AL853" s="79"/>
      <c r="AM853" s="79"/>
      <c r="AN853" s="79"/>
      <c r="AO853" s="79"/>
      <c r="AP853" s="79"/>
      <c r="AQ853" s="79"/>
      <c r="AR853" s="79"/>
      <c r="AS853" s="79"/>
      <c r="AT853" s="79"/>
    </row>
    <row r="854" spans="23:46" ht="12.75">
      <c r="W854" s="79"/>
      <c r="X854" s="79"/>
      <c r="Y854" s="79"/>
      <c r="Z854" s="79"/>
      <c r="AA854" s="79"/>
      <c r="AB854" s="79"/>
      <c r="AC854" s="79"/>
      <c r="AD854" s="79"/>
      <c r="AE854" s="79"/>
      <c r="AF854" s="79"/>
      <c r="AG854" s="79"/>
      <c r="AH854" s="79"/>
      <c r="AI854" s="79"/>
      <c r="AJ854" s="79"/>
      <c r="AK854" s="79"/>
      <c r="AL854" s="79"/>
      <c r="AM854" s="79"/>
      <c r="AN854" s="79"/>
      <c r="AO854" s="79"/>
      <c r="AP854" s="79"/>
      <c r="AQ854" s="79"/>
      <c r="AR854" s="79"/>
      <c r="AS854" s="79"/>
      <c r="AT854" s="79"/>
    </row>
    <row r="855" spans="23:46" ht="12.75">
      <c r="W855" s="79"/>
      <c r="X855" s="79"/>
      <c r="Y855" s="79"/>
      <c r="Z855" s="79"/>
      <c r="AA855" s="79"/>
      <c r="AB855" s="79"/>
      <c r="AC855" s="79"/>
      <c r="AD855" s="79"/>
      <c r="AE855" s="79"/>
      <c r="AF855" s="79"/>
      <c r="AG855" s="79"/>
      <c r="AH855" s="79"/>
      <c r="AI855" s="79"/>
      <c r="AJ855" s="79"/>
      <c r="AK855" s="79"/>
      <c r="AL855" s="79"/>
      <c r="AM855" s="79"/>
      <c r="AN855" s="79"/>
      <c r="AO855" s="79"/>
      <c r="AP855" s="79"/>
      <c r="AQ855" s="79"/>
      <c r="AR855" s="79"/>
      <c r="AS855" s="79"/>
      <c r="AT855" s="79"/>
    </row>
    <row r="856" spans="23:46" ht="12.75">
      <c r="W856" s="79"/>
      <c r="X856" s="79"/>
      <c r="Y856" s="79"/>
      <c r="Z856" s="79"/>
      <c r="AA856" s="79"/>
      <c r="AB856" s="79"/>
      <c r="AC856" s="79"/>
      <c r="AD856" s="79"/>
      <c r="AE856" s="79"/>
      <c r="AF856" s="79"/>
      <c r="AG856" s="79"/>
      <c r="AH856" s="79"/>
      <c r="AI856" s="79"/>
      <c r="AJ856" s="79"/>
      <c r="AK856" s="79"/>
      <c r="AL856" s="79"/>
      <c r="AM856" s="79"/>
      <c r="AN856" s="79"/>
      <c r="AO856" s="79"/>
      <c r="AP856" s="79"/>
      <c r="AQ856" s="79"/>
      <c r="AR856" s="79"/>
      <c r="AS856" s="79"/>
      <c r="AT856" s="79"/>
    </row>
    <row r="857" spans="23:46" ht="12.75">
      <c r="W857" s="79"/>
      <c r="X857" s="79"/>
      <c r="Y857" s="79"/>
      <c r="Z857" s="79"/>
      <c r="AA857" s="79"/>
      <c r="AB857" s="79"/>
      <c r="AC857" s="79"/>
      <c r="AD857" s="79"/>
      <c r="AE857" s="79"/>
      <c r="AF857" s="79"/>
      <c r="AG857" s="79"/>
      <c r="AH857" s="79"/>
      <c r="AI857" s="79"/>
      <c r="AJ857" s="79"/>
      <c r="AK857" s="79"/>
      <c r="AL857" s="79"/>
      <c r="AM857" s="79"/>
      <c r="AN857" s="79"/>
      <c r="AO857" s="79"/>
      <c r="AP857" s="79"/>
      <c r="AQ857" s="79"/>
      <c r="AR857" s="79"/>
      <c r="AS857" s="79"/>
      <c r="AT857" s="79"/>
    </row>
    <row r="858" spans="23:46" ht="12.75">
      <c r="W858" s="79"/>
      <c r="X858" s="79"/>
      <c r="Y858" s="79"/>
      <c r="Z858" s="79"/>
      <c r="AA858" s="79"/>
      <c r="AB858" s="79"/>
      <c r="AC858" s="79"/>
      <c r="AD858" s="79"/>
      <c r="AE858" s="79"/>
      <c r="AF858" s="79"/>
      <c r="AG858" s="79"/>
      <c r="AH858" s="79"/>
      <c r="AI858" s="79"/>
      <c r="AJ858" s="79"/>
      <c r="AK858" s="79"/>
      <c r="AL858" s="79"/>
      <c r="AM858" s="79"/>
      <c r="AN858" s="79"/>
      <c r="AO858" s="79"/>
      <c r="AP858" s="79"/>
      <c r="AQ858" s="79"/>
      <c r="AR858" s="79"/>
      <c r="AS858" s="79"/>
      <c r="AT858" s="79"/>
    </row>
    <row r="859" spans="23:46" ht="12.75">
      <c r="W859" s="79"/>
      <c r="X859" s="79"/>
      <c r="Y859" s="79"/>
      <c r="Z859" s="79"/>
      <c r="AA859" s="79"/>
      <c r="AB859" s="79"/>
      <c r="AC859" s="79"/>
      <c r="AD859" s="79"/>
      <c r="AE859" s="79"/>
      <c r="AF859" s="79"/>
      <c r="AG859" s="79"/>
      <c r="AH859" s="79"/>
      <c r="AI859" s="79"/>
      <c r="AJ859" s="79"/>
      <c r="AK859" s="79"/>
      <c r="AL859" s="79"/>
      <c r="AM859" s="79"/>
      <c r="AN859" s="79"/>
      <c r="AO859" s="79"/>
      <c r="AP859" s="79"/>
      <c r="AQ859" s="79"/>
      <c r="AR859" s="79"/>
      <c r="AS859" s="79"/>
      <c r="AT859" s="79"/>
    </row>
    <row r="860" spans="23:46" ht="12.75">
      <c r="W860" s="79"/>
      <c r="X860" s="79"/>
      <c r="Y860" s="79"/>
      <c r="Z860" s="79"/>
      <c r="AA860" s="79"/>
      <c r="AB860" s="79"/>
      <c r="AC860" s="79"/>
      <c r="AD860" s="79"/>
      <c r="AE860" s="79"/>
      <c r="AF860" s="79"/>
      <c r="AG860" s="79"/>
      <c r="AH860" s="79"/>
      <c r="AI860" s="79"/>
      <c r="AJ860" s="79"/>
      <c r="AK860" s="79"/>
      <c r="AL860" s="79"/>
      <c r="AM860" s="79"/>
      <c r="AN860" s="79"/>
      <c r="AO860" s="79"/>
      <c r="AP860" s="79"/>
      <c r="AQ860" s="79"/>
      <c r="AR860" s="79"/>
      <c r="AS860" s="79"/>
      <c r="AT860" s="79"/>
    </row>
    <row r="861" spans="23:46" ht="12.75">
      <c r="W861" s="79"/>
      <c r="X861" s="79"/>
      <c r="Y861" s="79"/>
      <c r="Z861" s="79"/>
      <c r="AA861" s="79"/>
      <c r="AB861" s="79"/>
      <c r="AC861" s="79"/>
      <c r="AD861" s="79"/>
      <c r="AE861" s="79"/>
      <c r="AF861" s="79"/>
      <c r="AG861" s="79"/>
      <c r="AH861" s="79"/>
      <c r="AI861" s="79"/>
      <c r="AJ861" s="79"/>
      <c r="AK861" s="79"/>
      <c r="AL861" s="79"/>
      <c r="AM861" s="79"/>
      <c r="AN861" s="79"/>
      <c r="AO861" s="79"/>
      <c r="AP861" s="79"/>
      <c r="AQ861" s="79"/>
      <c r="AR861" s="79"/>
      <c r="AS861" s="79"/>
      <c r="AT861" s="79"/>
    </row>
    <row r="862" spans="23:46" ht="12.75">
      <c r="W862" s="79"/>
      <c r="X862" s="79"/>
      <c r="Y862" s="79"/>
      <c r="Z862" s="79"/>
      <c r="AA862" s="79"/>
      <c r="AB862" s="79"/>
      <c r="AC862" s="79"/>
      <c r="AD862" s="79"/>
      <c r="AE862" s="79"/>
      <c r="AF862" s="79"/>
      <c r="AG862" s="79"/>
      <c r="AH862" s="79"/>
      <c r="AI862" s="79"/>
      <c r="AJ862" s="79"/>
      <c r="AK862" s="79"/>
      <c r="AL862" s="79"/>
      <c r="AM862" s="79"/>
      <c r="AN862" s="79"/>
      <c r="AO862" s="79"/>
      <c r="AP862" s="79"/>
      <c r="AQ862" s="79"/>
      <c r="AR862" s="79"/>
      <c r="AS862" s="79"/>
      <c r="AT862" s="79"/>
    </row>
    <row r="863" spans="23:46" ht="12.75">
      <c r="W863" s="79"/>
      <c r="X863" s="79"/>
      <c r="Y863" s="79"/>
      <c r="Z863" s="79"/>
      <c r="AA863" s="79"/>
      <c r="AB863" s="79"/>
      <c r="AC863" s="79"/>
      <c r="AD863" s="79"/>
      <c r="AE863" s="79"/>
      <c r="AF863" s="79"/>
      <c r="AG863" s="79"/>
      <c r="AH863" s="79"/>
      <c r="AI863" s="79"/>
      <c r="AJ863" s="79"/>
      <c r="AK863" s="79"/>
      <c r="AL863" s="79"/>
      <c r="AM863" s="79"/>
      <c r="AN863" s="79"/>
      <c r="AO863" s="79"/>
      <c r="AP863" s="79"/>
      <c r="AQ863" s="79"/>
      <c r="AR863" s="79"/>
      <c r="AS863" s="79"/>
      <c r="AT863" s="79"/>
    </row>
    <row r="864" spans="23:46" ht="12.75">
      <c r="W864" s="79"/>
      <c r="X864" s="79"/>
      <c r="Y864" s="79"/>
      <c r="Z864" s="79"/>
      <c r="AA864" s="79"/>
      <c r="AB864" s="79"/>
      <c r="AC864" s="79"/>
      <c r="AD864" s="79"/>
      <c r="AE864" s="79"/>
      <c r="AF864" s="79"/>
      <c r="AG864" s="79"/>
      <c r="AH864" s="79"/>
      <c r="AI864" s="79"/>
      <c r="AJ864" s="79"/>
      <c r="AK864" s="79"/>
      <c r="AL864" s="79"/>
      <c r="AM864" s="79"/>
      <c r="AN864" s="79"/>
      <c r="AO864" s="79"/>
      <c r="AP864" s="79"/>
      <c r="AQ864" s="79"/>
      <c r="AR864" s="79"/>
      <c r="AS864" s="79"/>
      <c r="AT864" s="79"/>
    </row>
    <row r="865" spans="23:46" ht="12.75">
      <c r="W865" s="79"/>
      <c r="X865" s="79"/>
      <c r="Y865" s="79"/>
      <c r="Z865" s="79"/>
      <c r="AA865" s="79"/>
      <c r="AB865" s="79"/>
      <c r="AC865" s="79"/>
      <c r="AD865" s="79"/>
      <c r="AE865" s="79"/>
      <c r="AF865" s="79"/>
      <c r="AG865" s="79"/>
      <c r="AH865" s="79"/>
      <c r="AI865" s="79"/>
      <c r="AJ865" s="79"/>
      <c r="AK865" s="79"/>
      <c r="AL865" s="79"/>
      <c r="AM865" s="79"/>
      <c r="AN865" s="79"/>
      <c r="AO865" s="79"/>
      <c r="AP865" s="79"/>
      <c r="AQ865" s="79"/>
      <c r="AR865" s="79"/>
      <c r="AS865" s="79"/>
      <c r="AT865" s="79"/>
    </row>
    <row r="866" spans="23:46" ht="12.75">
      <c r="W866" s="79"/>
      <c r="X866" s="79"/>
      <c r="Y866" s="79"/>
      <c r="Z866" s="79"/>
      <c r="AA866" s="79"/>
      <c r="AB866" s="79"/>
      <c r="AC866" s="79"/>
      <c r="AD866" s="79"/>
      <c r="AE866" s="79"/>
      <c r="AF866" s="79"/>
      <c r="AG866" s="79"/>
      <c r="AH866" s="79"/>
      <c r="AI866" s="79"/>
      <c r="AJ866" s="79"/>
      <c r="AK866" s="79"/>
      <c r="AL866" s="79"/>
      <c r="AM866" s="79"/>
      <c r="AN866" s="79"/>
      <c r="AO866" s="79"/>
      <c r="AP866" s="79"/>
      <c r="AQ866" s="79"/>
      <c r="AR866" s="79"/>
      <c r="AS866" s="79"/>
      <c r="AT866" s="79"/>
    </row>
    <row r="867" spans="23:46" ht="12.75">
      <c r="W867" s="79"/>
      <c r="X867" s="79"/>
      <c r="Y867" s="79"/>
      <c r="Z867" s="79"/>
      <c r="AA867" s="79"/>
      <c r="AB867" s="79"/>
      <c r="AC867" s="79"/>
      <c r="AD867" s="79"/>
      <c r="AE867" s="79"/>
      <c r="AF867" s="79"/>
      <c r="AG867" s="79"/>
      <c r="AH867" s="79"/>
      <c r="AI867" s="79"/>
      <c r="AJ867" s="79"/>
      <c r="AK867" s="79"/>
      <c r="AL867" s="79"/>
      <c r="AM867" s="79"/>
      <c r="AN867" s="79"/>
      <c r="AO867" s="79"/>
      <c r="AP867" s="79"/>
      <c r="AQ867" s="79"/>
      <c r="AR867" s="79"/>
      <c r="AS867" s="79"/>
      <c r="AT867" s="79"/>
    </row>
    <row r="868" spans="23:46" ht="12.75">
      <c r="W868" s="79"/>
      <c r="X868" s="79"/>
      <c r="Y868" s="79"/>
      <c r="Z868" s="79"/>
      <c r="AA868" s="79"/>
      <c r="AB868" s="79"/>
      <c r="AC868" s="79"/>
      <c r="AD868" s="79"/>
      <c r="AE868" s="79"/>
      <c r="AF868" s="79"/>
      <c r="AG868" s="79"/>
      <c r="AH868" s="79"/>
      <c r="AI868" s="79"/>
      <c r="AJ868" s="79"/>
      <c r="AK868" s="79"/>
      <c r="AL868" s="79"/>
      <c r="AM868" s="79"/>
      <c r="AN868" s="79"/>
      <c r="AO868" s="79"/>
      <c r="AP868" s="79"/>
      <c r="AQ868" s="79"/>
      <c r="AR868" s="79"/>
      <c r="AS868" s="79"/>
      <c r="AT868" s="79"/>
    </row>
    <row r="869" spans="23:46" ht="12.75">
      <c r="W869" s="79"/>
      <c r="X869" s="79"/>
      <c r="Y869" s="79"/>
      <c r="Z869" s="79"/>
      <c r="AA869" s="79"/>
      <c r="AB869" s="79"/>
      <c r="AC869" s="79"/>
      <c r="AD869" s="79"/>
      <c r="AE869" s="79"/>
      <c r="AF869" s="79"/>
      <c r="AG869" s="79"/>
      <c r="AH869" s="79"/>
      <c r="AI869" s="79"/>
      <c r="AJ869" s="79"/>
      <c r="AK869" s="79"/>
      <c r="AL869" s="79"/>
      <c r="AM869" s="79"/>
      <c r="AN869" s="79"/>
      <c r="AO869" s="79"/>
      <c r="AP869" s="79"/>
      <c r="AQ869" s="79"/>
      <c r="AR869" s="79"/>
      <c r="AS869" s="79"/>
      <c r="AT869" s="79"/>
    </row>
    <row r="870" spans="23:46" ht="12.75">
      <c r="W870" s="79"/>
      <c r="X870" s="79"/>
      <c r="Y870" s="79"/>
      <c r="Z870" s="79"/>
      <c r="AA870" s="79"/>
      <c r="AB870" s="79"/>
      <c r="AC870" s="79"/>
      <c r="AD870" s="79"/>
      <c r="AE870" s="79"/>
      <c r="AF870" s="79"/>
      <c r="AG870" s="79"/>
      <c r="AH870" s="79"/>
      <c r="AI870" s="79"/>
      <c r="AJ870" s="79"/>
      <c r="AK870" s="79"/>
      <c r="AL870" s="79"/>
      <c r="AM870" s="79"/>
      <c r="AN870" s="79"/>
      <c r="AO870" s="79"/>
      <c r="AP870" s="79"/>
      <c r="AQ870" s="79"/>
      <c r="AR870" s="79"/>
      <c r="AS870" s="79"/>
      <c r="AT870" s="79"/>
    </row>
    <row r="871" spans="23:46" ht="12.75">
      <c r="W871" s="79"/>
      <c r="X871" s="79"/>
      <c r="Y871" s="79"/>
      <c r="Z871" s="79"/>
      <c r="AA871" s="79"/>
      <c r="AB871" s="79"/>
      <c r="AC871" s="79"/>
      <c r="AD871" s="79"/>
      <c r="AE871" s="79"/>
      <c r="AF871" s="79"/>
      <c r="AG871" s="79"/>
      <c r="AH871" s="79"/>
      <c r="AI871" s="79"/>
      <c r="AJ871" s="79"/>
      <c r="AK871" s="79"/>
      <c r="AL871" s="79"/>
      <c r="AM871" s="79"/>
      <c r="AN871" s="79"/>
      <c r="AO871" s="79"/>
      <c r="AP871" s="79"/>
      <c r="AQ871" s="79"/>
      <c r="AR871" s="79"/>
      <c r="AS871" s="79"/>
      <c r="AT871" s="79"/>
    </row>
    <row r="872" spans="23:46" ht="12.75">
      <c r="W872" s="79"/>
      <c r="X872" s="79"/>
      <c r="Y872" s="79"/>
      <c r="Z872" s="79"/>
      <c r="AA872" s="79"/>
      <c r="AB872" s="79"/>
      <c r="AC872" s="79"/>
      <c r="AD872" s="79"/>
      <c r="AE872" s="79"/>
      <c r="AF872" s="79"/>
      <c r="AG872" s="79"/>
      <c r="AH872" s="79"/>
      <c r="AI872" s="79"/>
      <c r="AJ872" s="79"/>
      <c r="AK872" s="79"/>
      <c r="AL872" s="79"/>
      <c r="AM872" s="79"/>
      <c r="AN872" s="79"/>
      <c r="AO872" s="79"/>
      <c r="AP872" s="79"/>
      <c r="AQ872" s="79"/>
      <c r="AR872" s="79"/>
      <c r="AS872" s="79"/>
      <c r="AT872" s="79"/>
    </row>
    <row r="873" spans="23:46" ht="12.75">
      <c r="W873" s="79"/>
      <c r="X873" s="79"/>
      <c r="Y873" s="79"/>
      <c r="Z873" s="79"/>
      <c r="AA873" s="79"/>
      <c r="AB873" s="79"/>
      <c r="AC873" s="79"/>
      <c r="AD873" s="79"/>
      <c r="AE873" s="79"/>
      <c r="AF873" s="79"/>
      <c r="AG873" s="79"/>
      <c r="AH873" s="79"/>
      <c r="AI873" s="79"/>
      <c r="AJ873" s="79"/>
      <c r="AK873" s="79"/>
      <c r="AL873" s="79"/>
      <c r="AM873" s="79"/>
      <c r="AN873" s="79"/>
      <c r="AO873" s="79"/>
      <c r="AP873" s="79"/>
      <c r="AQ873" s="79"/>
      <c r="AR873" s="79"/>
      <c r="AS873" s="79"/>
      <c r="AT873" s="79"/>
    </row>
    <row r="874" spans="23:46" ht="12.75">
      <c r="W874" s="79"/>
      <c r="X874" s="79"/>
      <c r="Y874" s="79"/>
      <c r="Z874" s="79"/>
      <c r="AA874" s="79"/>
      <c r="AB874" s="79"/>
      <c r="AC874" s="79"/>
      <c r="AD874" s="79"/>
      <c r="AE874" s="79"/>
      <c r="AF874" s="79"/>
      <c r="AG874" s="79"/>
      <c r="AH874" s="79"/>
      <c r="AI874" s="79"/>
      <c r="AJ874" s="79"/>
      <c r="AK874" s="79"/>
      <c r="AL874" s="79"/>
      <c r="AM874" s="79"/>
      <c r="AN874" s="79"/>
      <c r="AO874" s="79"/>
      <c r="AP874" s="79"/>
      <c r="AQ874" s="79"/>
      <c r="AR874" s="79"/>
      <c r="AS874" s="79"/>
      <c r="AT874" s="79"/>
    </row>
    <row r="875" spans="23:46" ht="12.75">
      <c r="W875" s="79"/>
      <c r="X875" s="79"/>
      <c r="Y875" s="79"/>
      <c r="Z875" s="79"/>
      <c r="AA875" s="79"/>
      <c r="AB875" s="79"/>
      <c r="AC875" s="79"/>
      <c r="AD875" s="79"/>
      <c r="AE875" s="79"/>
      <c r="AF875" s="79"/>
      <c r="AG875" s="79"/>
      <c r="AH875" s="79"/>
      <c r="AI875" s="79"/>
      <c r="AJ875" s="79"/>
      <c r="AK875" s="79"/>
      <c r="AL875" s="79"/>
      <c r="AM875" s="79"/>
      <c r="AN875" s="79"/>
      <c r="AO875" s="79"/>
      <c r="AP875" s="79"/>
      <c r="AQ875" s="79"/>
      <c r="AR875" s="79"/>
      <c r="AS875" s="79"/>
      <c r="AT875" s="79"/>
    </row>
    <row r="876" spans="23:46" ht="12.75">
      <c r="W876" s="79"/>
      <c r="X876" s="79"/>
      <c r="Y876" s="79"/>
      <c r="Z876" s="79"/>
      <c r="AA876" s="79"/>
      <c r="AB876" s="79"/>
      <c r="AC876" s="79"/>
      <c r="AD876" s="79"/>
      <c r="AE876" s="79"/>
      <c r="AF876" s="79"/>
      <c r="AG876" s="79"/>
      <c r="AH876" s="79"/>
      <c r="AI876" s="79"/>
      <c r="AJ876" s="79"/>
      <c r="AK876" s="79"/>
      <c r="AL876" s="79"/>
      <c r="AM876" s="79"/>
      <c r="AN876" s="79"/>
      <c r="AO876" s="79"/>
      <c r="AP876" s="79"/>
      <c r="AQ876" s="79"/>
      <c r="AR876" s="79"/>
      <c r="AS876" s="79"/>
      <c r="AT876" s="79"/>
    </row>
    <row r="877" spans="23:46" ht="12.75">
      <c r="W877" s="79"/>
      <c r="X877" s="79"/>
      <c r="Y877" s="79"/>
      <c r="Z877" s="79"/>
      <c r="AA877" s="79"/>
      <c r="AB877" s="79"/>
      <c r="AC877" s="79"/>
      <c r="AD877" s="79"/>
      <c r="AE877" s="79"/>
      <c r="AF877" s="79"/>
      <c r="AG877" s="79"/>
      <c r="AH877" s="79"/>
      <c r="AI877" s="79"/>
      <c r="AJ877" s="79"/>
      <c r="AK877" s="79"/>
      <c r="AL877" s="79"/>
      <c r="AM877" s="79"/>
      <c r="AN877" s="79"/>
      <c r="AO877" s="79"/>
      <c r="AP877" s="79"/>
      <c r="AQ877" s="79"/>
      <c r="AR877" s="79"/>
      <c r="AS877" s="79"/>
      <c r="AT877" s="79"/>
    </row>
    <row r="878" spans="23:46" ht="12.75">
      <c r="W878" s="79"/>
      <c r="X878" s="79"/>
      <c r="Y878" s="79"/>
      <c r="Z878" s="79"/>
      <c r="AA878" s="79"/>
      <c r="AB878" s="79"/>
      <c r="AC878" s="79"/>
      <c r="AD878" s="79"/>
      <c r="AE878" s="79"/>
      <c r="AF878" s="79"/>
      <c r="AG878" s="79"/>
      <c r="AH878" s="79"/>
      <c r="AI878" s="79"/>
      <c r="AJ878" s="79"/>
      <c r="AK878" s="79"/>
      <c r="AL878" s="79"/>
      <c r="AM878" s="79"/>
      <c r="AN878" s="79"/>
      <c r="AO878" s="79"/>
      <c r="AP878" s="79"/>
      <c r="AQ878" s="79"/>
      <c r="AR878" s="79"/>
      <c r="AS878" s="79"/>
      <c r="AT878" s="79"/>
    </row>
    <row r="879" spans="23:46" ht="12.75">
      <c r="W879" s="79"/>
      <c r="X879" s="79"/>
      <c r="Y879" s="79"/>
      <c r="Z879" s="79"/>
      <c r="AA879" s="79"/>
      <c r="AB879" s="79"/>
      <c r="AC879" s="79"/>
      <c r="AD879" s="79"/>
      <c r="AE879" s="79"/>
      <c r="AF879" s="79"/>
      <c r="AG879" s="79"/>
      <c r="AH879" s="79"/>
      <c r="AI879" s="79"/>
      <c r="AJ879" s="79"/>
      <c r="AK879" s="79"/>
      <c r="AL879" s="79"/>
      <c r="AM879" s="79"/>
      <c r="AN879" s="79"/>
      <c r="AO879" s="79"/>
      <c r="AP879" s="79"/>
      <c r="AQ879" s="79"/>
      <c r="AR879" s="79"/>
      <c r="AS879" s="79"/>
      <c r="AT879" s="79"/>
    </row>
    <row r="880" spans="23:46" ht="12.75">
      <c r="W880" s="79"/>
      <c r="X880" s="79"/>
      <c r="Y880" s="79"/>
      <c r="Z880" s="79"/>
      <c r="AA880" s="79"/>
      <c r="AB880" s="79"/>
      <c r="AC880" s="79"/>
      <c r="AD880" s="79"/>
      <c r="AE880" s="79"/>
      <c r="AF880" s="79"/>
      <c r="AG880" s="79"/>
      <c r="AH880" s="79"/>
      <c r="AI880" s="79"/>
      <c r="AJ880" s="79"/>
      <c r="AK880" s="79"/>
      <c r="AL880" s="79"/>
      <c r="AM880" s="79"/>
      <c r="AN880" s="79"/>
      <c r="AO880" s="79"/>
      <c r="AP880" s="79"/>
      <c r="AQ880" s="79"/>
      <c r="AR880" s="79"/>
      <c r="AS880" s="79"/>
      <c r="AT880" s="79"/>
    </row>
    <row r="881" spans="23:46" ht="12.75">
      <c r="W881" s="79"/>
      <c r="X881" s="79"/>
      <c r="Y881" s="79"/>
      <c r="Z881" s="79"/>
      <c r="AA881" s="79"/>
      <c r="AB881" s="79"/>
      <c r="AC881" s="79"/>
      <c r="AD881" s="79"/>
      <c r="AE881" s="79"/>
      <c r="AF881" s="79"/>
      <c r="AG881" s="79"/>
      <c r="AH881" s="79"/>
      <c r="AI881" s="79"/>
      <c r="AJ881" s="79"/>
      <c r="AK881" s="79"/>
      <c r="AL881" s="79"/>
      <c r="AM881" s="79"/>
      <c r="AN881" s="79"/>
      <c r="AO881" s="79"/>
      <c r="AP881" s="79"/>
      <c r="AQ881" s="79"/>
      <c r="AR881" s="79"/>
      <c r="AS881" s="79"/>
      <c r="AT881" s="79"/>
    </row>
    <row r="882" spans="23:46" ht="12.75">
      <c r="W882" s="79"/>
      <c r="X882" s="79"/>
      <c r="Y882" s="79"/>
      <c r="Z882" s="79"/>
      <c r="AA882" s="79"/>
      <c r="AB882" s="79"/>
      <c r="AC882" s="79"/>
      <c r="AD882" s="79"/>
      <c r="AE882" s="79"/>
      <c r="AF882" s="79"/>
      <c r="AG882" s="79"/>
      <c r="AH882" s="79"/>
      <c r="AI882" s="79"/>
      <c r="AJ882" s="79"/>
      <c r="AK882" s="79"/>
      <c r="AL882" s="79"/>
      <c r="AM882" s="79"/>
      <c r="AN882" s="79"/>
      <c r="AO882" s="79"/>
      <c r="AP882" s="79"/>
      <c r="AQ882" s="79"/>
      <c r="AR882" s="79"/>
      <c r="AS882" s="79"/>
      <c r="AT882" s="79"/>
    </row>
    <row r="883" spans="23:46" ht="12.75">
      <c r="W883" s="79"/>
      <c r="X883" s="79"/>
      <c r="Y883" s="79"/>
      <c r="Z883" s="79"/>
      <c r="AA883" s="79"/>
      <c r="AB883" s="79"/>
      <c r="AC883" s="79"/>
      <c r="AD883" s="79"/>
      <c r="AE883" s="79"/>
      <c r="AF883" s="79"/>
      <c r="AG883" s="79"/>
      <c r="AH883" s="79"/>
      <c r="AI883" s="79"/>
      <c r="AJ883" s="79"/>
      <c r="AK883" s="79"/>
      <c r="AL883" s="79"/>
      <c r="AM883" s="79"/>
      <c r="AN883" s="79"/>
      <c r="AO883" s="79"/>
      <c r="AP883" s="79"/>
      <c r="AQ883" s="79"/>
      <c r="AR883" s="79"/>
      <c r="AS883" s="79"/>
      <c r="AT883" s="79"/>
    </row>
    <row r="884" spans="23:46" ht="12.75">
      <c r="W884" s="79"/>
      <c r="X884" s="79"/>
      <c r="Y884" s="79"/>
      <c r="Z884" s="79"/>
      <c r="AA884" s="79"/>
      <c r="AB884" s="79"/>
      <c r="AC884" s="79"/>
      <c r="AD884" s="79"/>
      <c r="AE884" s="79"/>
      <c r="AF884" s="79"/>
      <c r="AG884" s="79"/>
      <c r="AH884" s="79"/>
      <c r="AI884" s="79"/>
      <c r="AJ884" s="79"/>
      <c r="AK884" s="79"/>
      <c r="AL884" s="79"/>
      <c r="AM884" s="79"/>
      <c r="AN884" s="79"/>
      <c r="AO884" s="79"/>
      <c r="AP884" s="79"/>
      <c r="AQ884" s="79"/>
      <c r="AR884" s="79"/>
      <c r="AS884" s="79"/>
      <c r="AT884" s="79"/>
    </row>
    <row r="885" spans="23:46" ht="12.75">
      <c r="W885" s="79"/>
      <c r="X885" s="79"/>
      <c r="Y885" s="79"/>
      <c r="Z885" s="79"/>
      <c r="AA885" s="79"/>
      <c r="AB885" s="79"/>
      <c r="AC885" s="79"/>
      <c r="AD885" s="79"/>
      <c r="AE885" s="79"/>
      <c r="AF885" s="79"/>
      <c r="AG885" s="79"/>
      <c r="AH885" s="79"/>
      <c r="AI885" s="79"/>
      <c r="AJ885" s="79"/>
      <c r="AK885" s="79"/>
      <c r="AL885" s="79"/>
      <c r="AM885" s="79"/>
      <c r="AN885" s="79"/>
      <c r="AO885" s="79"/>
      <c r="AP885" s="79"/>
      <c r="AQ885" s="79"/>
      <c r="AR885" s="79"/>
      <c r="AS885" s="79"/>
      <c r="AT885" s="79"/>
    </row>
    <row r="886" spans="23:46" ht="12.75">
      <c r="W886" s="79"/>
      <c r="X886" s="79"/>
      <c r="Y886" s="79"/>
      <c r="Z886" s="79"/>
      <c r="AA886" s="79"/>
      <c r="AB886" s="79"/>
      <c r="AC886" s="79"/>
      <c r="AD886" s="79"/>
      <c r="AE886" s="79"/>
      <c r="AF886" s="79"/>
      <c r="AG886" s="79"/>
      <c r="AH886" s="79"/>
      <c r="AI886" s="79"/>
      <c r="AJ886" s="79"/>
      <c r="AK886" s="79"/>
      <c r="AL886" s="79"/>
      <c r="AM886" s="79"/>
      <c r="AN886" s="79"/>
      <c r="AO886" s="79"/>
      <c r="AP886" s="79"/>
      <c r="AQ886" s="79"/>
      <c r="AR886" s="79"/>
      <c r="AS886" s="79"/>
      <c r="AT886" s="79"/>
    </row>
    <row r="887" spans="23:46" ht="12.75">
      <c r="W887" s="79"/>
      <c r="X887" s="79"/>
      <c r="Y887" s="79"/>
      <c r="Z887" s="79"/>
      <c r="AA887" s="79"/>
      <c r="AB887" s="79"/>
      <c r="AC887" s="79"/>
      <c r="AD887" s="79"/>
      <c r="AE887" s="79"/>
      <c r="AF887" s="79"/>
      <c r="AG887" s="79"/>
      <c r="AH887" s="79"/>
      <c r="AI887" s="79"/>
      <c r="AJ887" s="79"/>
      <c r="AK887" s="79"/>
      <c r="AL887" s="79"/>
      <c r="AM887" s="79"/>
      <c r="AN887" s="79"/>
      <c r="AO887" s="79"/>
      <c r="AP887" s="79"/>
      <c r="AQ887" s="79"/>
      <c r="AR887" s="79"/>
      <c r="AS887" s="79"/>
      <c r="AT887" s="79"/>
    </row>
    <row r="888" spans="23:46" ht="12.75">
      <c r="W888" s="79"/>
      <c r="X888" s="79"/>
      <c r="Y888" s="79"/>
      <c r="Z888" s="79"/>
      <c r="AA888" s="79"/>
      <c r="AB888" s="79"/>
      <c r="AC888" s="79"/>
      <c r="AD888" s="79"/>
      <c r="AE888" s="79"/>
      <c r="AF888" s="79"/>
      <c r="AG888" s="79"/>
      <c r="AH888" s="79"/>
      <c r="AI888" s="79"/>
      <c r="AJ888" s="79"/>
      <c r="AK888" s="79"/>
      <c r="AL888" s="79"/>
      <c r="AM888" s="79"/>
      <c r="AN888" s="79"/>
      <c r="AO888" s="79"/>
      <c r="AP888" s="79"/>
      <c r="AQ888" s="79"/>
      <c r="AR888" s="79"/>
      <c r="AS888" s="79"/>
      <c r="AT888" s="79"/>
    </row>
    <row r="889" spans="23:46" ht="12.75">
      <c r="W889" s="79"/>
      <c r="X889" s="79"/>
      <c r="Y889" s="79"/>
      <c r="Z889" s="79"/>
      <c r="AA889" s="79"/>
      <c r="AB889" s="79"/>
      <c r="AC889" s="79"/>
      <c r="AD889" s="79"/>
      <c r="AE889" s="79"/>
      <c r="AF889" s="79"/>
      <c r="AG889" s="79"/>
      <c r="AH889" s="79"/>
      <c r="AI889" s="79"/>
      <c r="AJ889" s="79"/>
      <c r="AK889" s="79"/>
      <c r="AL889" s="79"/>
      <c r="AM889" s="79"/>
      <c r="AN889" s="79"/>
      <c r="AO889" s="79"/>
      <c r="AP889" s="79"/>
      <c r="AQ889" s="79"/>
      <c r="AR889" s="79"/>
      <c r="AS889" s="79"/>
      <c r="AT889" s="79"/>
    </row>
    <row r="890" spans="23:46" ht="12.75">
      <c r="W890" s="79"/>
      <c r="X890" s="79"/>
      <c r="Y890" s="79"/>
      <c r="Z890" s="79"/>
      <c r="AA890" s="79"/>
      <c r="AB890" s="79"/>
      <c r="AC890" s="79"/>
      <c r="AD890" s="79"/>
      <c r="AE890" s="79"/>
      <c r="AF890" s="79"/>
      <c r="AG890" s="79"/>
      <c r="AH890" s="79"/>
      <c r="AI890" s="79"/>
      <c r="AJ890" s="79"/>
      <c r="AK890" s="79"/>
      <c r="AL890" s="79"/>
      <c r="AM890" s="79"/>
      <c r="AN890" s="79"/>
      <c r="AO890" s="79"/>
      <c r="AP890" s="79"/>
      <c r="AQ890" s="79"/>
      <c r="AR890" s="79"/>
      <c r="AS890" s="79"/>
      <c r="AT890" s="79"/>
    </row>
    <row r="891" spans="23:46" ht="12.75">
      <c r="W891" s="79"/>
      <c r="X891" s="79"/>
      <c r="Y891" s="79"/>
      <c r="Z891" s="79"/>
      <c r="AA891" s="79"/>
      <c r="AB891" s="79"/>
      <c r="AC891" s="79"/>
      <c r="AD891" s="79"/>
      <c r="AE891" s="79"/>
      <c r="AF891" s="79"/>
      <c r="AG891" s="79"/>
      <c r="AH891" s="79"/>
      <c r="AI891" s="79"/>
      <c r="AJ891" s="79"/>
      <c r="AK891" s="79"/>
      <c r="AL891" s="79"/>
      <c r="AM891" s="79"/>
      <c r="AN891" s="79"/>
      <c r="AO891" s="79"/>
      <c r="AP891" s="79"/>
      <c r="AQ891" s="79"/>
      <c r="AR891" s="79"/>
      <c r="AS891" s="79"/>
      <c r="AT891" s="79"/>
    </row>
    <row r="892" spans="23:46" ht="12.75">
      <c r="W892" s="79"/>
      <c r="X892" s="79"/>
      <c r="Y892" s="79"/>
      <c r="Z892" s="79"/>
      <c r="AA892" s="79"/>
      <c r="AB892" s="79"/>
      <c r="AC892" s="79"/>
      <c r="AD892" s="79"/>
      <c r="AE892" s="79"/>
      <c r="AF892" s="79"/>
      <c r="AG892" s="79"/>
      <c r="AH892" s="79"/>
      <c r="AI892" s="79"/>
      <c r="AJ892" s="79"/>
      <c r="AK892" s="79"/>
      <c r="AL892" s="79"/>
      <c r="AM892" s="79"/>
      <c r="AN892" s="79"/>
      <c r="AO892" s="79"/>
      <c r="AP892" s="79"/>
      <c r="AQ892" s="79"/>
      <c r="AR892" s="79"/>
      <c r="AS892" s="79"/>
      <c r="AT892" s="79"/>
    </row>
    <row r="893" spans="23:46" ht="12.75">
      <c r="W893" s="79"/>
      <c r="X893" s="79"/>
      <c r="Y893" s="79"/>
      <c r="Z893" s="79"/>
      <c r="AA893" s="79"/>
      <c r="AB893" s="79"/>
      <c r="AC893" s="79"/>
      <c r="AD893" s="79"/>
      <c r="AE893" s="79"/>
      <c r="AF893" s="79"/>
      <c r="AG893" s="79"/>
      <c r="AH893" s="79"/>
      <c r="AI893" s="79"/>
      <c r="AJ893" s="79"/>
      <c r="AK893" s="79"/>
      <c r="AL893" s="79"/>
      <c r="AM893" s="79"/>
      <c r="AN893" s="79"/>
      <c r="AO893" s="79"/>
      <c r="AP893" s="79"/>
      <c r="AQ893" s="79"/>
      <c r="AR893" s="79"/>
      <c r="AS893" s="79"/>
      <c r="AT893" s="79"/>
    </row>
    <row r="894" spans="23:46" ht="12.75">
      <c r="W894" s="79"/>
      <c r="X894" s="79"/>
      <c r="Y894" s="79"/>
      <c r="Z894" s="79"/>
      <c r="AA894" s="79"/>
      <c r="AB894" s="79"/>
      <c r="AC894" s="79"/>
      <c r="AD894" s="79"/>
      <c r="AE894" s="79"/>
      <c r="AF894" s="79"/>
      <c r="AG894" s="79"/>
      <c r="AH894" s="79"/>
      <c r="AI894" s="79"/>
      <c r="AJ894" s="79"/>
      <c r="AK894" s="79"/>
      <c r="AL894" s="79"/>
      <c r="AM894" s="79"/>
      <c r="AN894" s="79"/>
      <c r="AO894" s="79"/>
      <c r="AP894" s="79"/>
      <c r="AQ894" s="79"/>
      <c r="AR894" s="79"/>
      <c r="AS894" s="79"/>
      <c r="AT894" s="79"/>
    </row>
    <row r="895" spans="23:46" ht="12.75">
      <c r="W895" s="79"/>
      <c r="X895" s="79"/>
      <c r="Y895" s="79"/>
      <c r="Z895" s="79"/>
      <c r="AA895" s="79"/>
      <c r="AB895" s="79"/>
      <c r="AC895" s="79"/>
      <c r="AD895" s="79"/>
      <c r="AE895" s="79"/>
      <c r="AF895" s="79"/>
      <c r="AG895" s="79"/>
      <c r="AH895" s="79"/>
      <c r="AI895" s="79"/>
      <c r="AJ895" s="79"/>
      <c r="AK895" s="79"/>
      <c r="AL895" s="79"/>
      <c r="AM895" s="79"/>
      <c r="AN895" s="79"/>
      <c r="AO895" s="79"/>
      <c r="AP895" s="79"/>
      <c r="AQ895" s="79"/>
      <c r="AR895" s="79"/>
      <c r="AS895" s="79"/>
      <c r="AT895" s="79"/>
    </row>
    <row r="896" spans="23:46" ht="12.75">
      <c r="W896" s="79"/>
      <c r="X896" s="79"/>
      <c r="Y896" s="79"/>
      <c r="Z896" s="79"/>
      <c r="AA896" s="79"/>
      <c r="AB896" s="79"/>
      <c r="AC896" s="79"/>
      <c r="AD896" s="79"/>
      <c r="AE896" s="79"/>
      <c r="AF896" s="79"/>
      <c r="AG896" s="79"/>
      <c r="AH896" s="79"/>
      <c r="AI896" s="79"/>
      <c r="AJ896" s="79"/>
      <c r="AK896" s="79"/>
      <c r="AL896" s="79"/>
      <c r="AM896" s="79"/>
      <c r="AN896" s="79"/>
      <c r="AO896" s="79"/>
      <c r="AP896" s="79"/>
      <c r="AQ896" s="79"/>
      <c r="AR896" s="79"/>
      <c r="AS896" s="79"/>
      <c r="AT896" s="79"/>
    </row>
    <row r="897" spans="23:46" ht="12.75">
      <c r="W897" s="79"/>
      <c r="X897" s="79"/>
      <c r="Y897" s="79"/>
      <c r="Z897" s="79"/>
      <c r="AA897" s="79"/>
      <c r="AB897" s="79"/>
      <c r="AC897" s="79"/>
      <c r="AD897" s="79"/>
      <c r="AE897" s="79"/>
      <c r="AF897" s="79"/>
      <c r="AG897" s="79"/>
      <c r="AH897" s="79"/>
      <c r="AI897" s="79"/>
      <c r="AJ897" s="79"/>
      <c r="AK897" s="79"/>
      <c r="AL897" s="79"/>
      <c r="AM897" s="79"/>
      <c r="AN897" s="79"/>
      <c r="AO897" s="79"/>
      <c r="AP897" s="79"/>
      <c r="AQ897" s="79"/>
      <c r="AR897" s="79"/>
      <c r="AS897" s="79"/>
      <c r="AT897" s="79"/>
    </row>
    <row r="898" spans="23:46" ht="12.75">
      <c r="W898" s="79"/>
      <c r="X898" s="79"/>
      <c r="Y898" s="79"/>
      <c r="Z898" s="79"/>
      <c r="AA898" s="79"/>
      <c r="AB898" s="79"/>
      <c r="AC898" s="79"/>
      <c r="AD898" s="79"/>
      <c r="AE898" s="79"/>
      <c r="AF898" s="79"/>
      <c r="AG898" s="79"/>
      <c r="AH898" s="79"/>
      <c r="AI898" s="79"/>
      <c r="AJ898" s="79"/>
      <c r="AK898" s="79"/>
      <c r="AL898" s="79"/>
      <c r="AM898" s="79"/>
      <c r="AN898" s="79"/>
      <c r="AO898" s="79"/>
      <c r="AP898" s="79"/>
      <c r="AQ898" s="79"/>
      <c r="AR898" s="79"/>
      <c r="AS898" s="79"/>
      <c r="AT898" s="79"/>
    </row>
    <row r="899" spans="23:46" ht="12.75">
      <c r="W899" s="79"/>
      <c r="X899" s="79"/>
      <c r="Y899" s="79"/>
      <c r="Z899" s="79"/>
      <c r="AA899" s="79"/>
      <c r="AB899" s="79"/>
      <c r="AC899" s="79"/>
      <c r="AD899" s="79"/>
      <c r="AE899" s="79"/>
      <c r="AF899" s="79"/>
      <c r="AG899" s="79"/>
      <c r="AH899" s="79"/>
      <c r="AI899" s="79"/>
      <c r="AJ899" s="79"/>
      <c r="AK899" s="79"/>
      <c r="AL899" s="79"/>
      <c r="AM899" s="79"/>
      <c r="AN899" s="79"/>
      <c r="AO899" s="79"/>
      <c r="AP899" s="79"/>
      <c r="AQ899" s="79"/>
      <c r="AR899" s="79"/>
      <c r="AS899" s="79"/>
      <c r="AT899" s="79"/>
    </row>
    <row r="900" spans="23:46" ht="12.75">
      <c r="W900" s="79"/>
      <c r="X900" s="79"/>
      <c r="Y900" s="79"/>
      <c r="Z900" s="79"/>
      <c r="AA900" s="79"/>
      <c r="AB900" s="79"/>
      <c r="AC900" s="79"/>
      <c r="AD900" s="79"/>
      <c r="AE900" s="79"/>
      <c r="AF900" s="79"/>
      <c r="AG900" s="79"/>
      <c r="AH900" s="79"/>
      <c r="AI900" s="79"/>
      <c r="AJ900" s="79"/>
      <c r="AK900" s="79"/>
      <c r="AL900" s="79"/>
      <c r="AM900" s="79"/>
      <c r="AN900" s="79"/>
      <c r="AO900" s="79"/>
      <c r="AP900" s="79"/>
      <c r="AQ900" s="79"/>
      <c r="AR900" s="79"/>
      <c r="AS900" s="79"/>
      <c r="AT900" s="79"/>
    </row>
    <row r="901" spans="23:46" ht="12.75">
      <c r="W901" s="79"/>
      <c r="X901" s="79"/>
      <c r="Y901" s="79"/>
      <c r="Z901" s="79"/>
      <c r="AA901" s="79"/>
      <c r="AB901" s="79"/>
      <c r="AC901" s="79"/>
      <c r="AD901" s="79"/>
      <c r="AE901" s="79"/>
      <c r="AF901" s="79"/>
      <c r="AG901" s="79"/>
      <c r="AH901" s="79"/>
      <c r="AI901" s="79"/>
      <c r="AJ901" s="79"/>
      <c r="AK901" s="79"/>
      <c r="AL901" s="79"/>
      <c r="AM901" s="79"/>
      <c r="AN901" s="79"/>
      <c r="AO901" s="79"/>
      <c r="AP901" s="79"/>
      <c r="AQ901" s="79"/>
      <c r="AR901" s="79"/>
      <c r="AS901" s="79"/>
      <c r="AT901" s="79"/>
    </row>
    <row r="902" spans="23:46" ht="12.75">
      <c r="W902" s="79"/>
      <c r="X902" s="79"/>
      <c r="Y902" s="79"/>
      <c r="Z902" s="79"/>
      <c r="AA902" s="79"/>
      <c r="AB902" s="79"/>
      <c r="AC902" s="79"/>
      <c r="AD902" s="79"/>
      <c r="AE902" s="79"/>
      <c r="AF902" s="79"/>
      <c r="AG902" s="79"/>
      <c r="AH902" s="79"/>
      <c r="AI902" s="79"/>
      <c r="AJ902" s="79"/>
      <c r="AK902" s="79"/>
      <c r="AL902" s="79"/>
      <c r="AM902" s="79"/>
      <c r="AN902" s="79"/>
      <c r="AO902" s="79"/>
      <c r="AP902" s="79"/>
      <c r="AQ902" s="79"/>
      <c r="AR902" s="79"/>
      <c r="AS902" s="79"/>
      <c r="AT902" s="79"/>
    </row>
    <row r="903" spans="23:46" ht="12.75">
      <c r="W903" s="79"/>
      <c r="X903" s="79"/>
      <c r="Y903" s="79"/>
      <c r="Z903" s="79"/>
      <c r="AA903" s="79"/>
      <c r="AB903" s="79"/>
      <c r="AC903" s="79"/>
      <c r="AD903" s="79"/>
      <c r="AE903" s="79"/>
      <c r="AF903" s="79"/>
      <c r="AG903" s="79"/>
      <c r="AH903" s="79"/>
      <c r="AI903" s="79"/>
      <c r="AJ903" s="79"/>
      <c r="AK903" s="79"/>
      <c r="AL903" s="79"/>
      <c r="AM903" s="79"/>
      <c r="AN903" s="79"/>
      <c r="AO903" s="79"/>
      <c r="AP903" s="79"/>
      <c r="AQ903" s="79"/>
      <c r="AR903" s="79"/>
      <c r="AS903" s="79"/>
      <c r="AT903" s="79"/>
    </row>
    <row r="904" spans="23:46" ht="12.75">
      <c r="W904" s="79"/>
      <c r="X904" s="79"/>
      <c r="Y904" s="79"/>
      <c r="Z904" s="79"/>
      <c r="AA904" s="79"/>
      <c r="AB904" s="79"/>
      <c r="AC904" s="79"/>
      <c r="AD904" s="79"/>
      <c r="AE904" s="79"/>
      <c r="AF904" s="79"/>
      <c r="AG904" s="79"/>
      <c r="AH904" s="79"/>
      <c r="AI904" s="79"/>
      <c r="AJ904" s="79"/>
      <c r="AK904" s="79"/>
      <c r="AL904" s="79"/>
      <c r="AM904" s="79"/>
      <c r="AN904" s="79"/>
      <c r="AO904" s="79"/>
      <c r="AP904" s="79"/>
      <c r="AQ904" s="79"/>
      <c r="AR904" s="79"/>
      <c r="AS904" s="79"/>
      <c r="AT904" s="79"/>
    </row>
    <row r="905" spans="23:46" ht="12.75">
      <c r="W905" s="79"/>
      <c r="X905" s="79"/>
      <c r="Y905" s="79"/>
      <c r="Z905" s="79"/>
      <c r="AA905" s="79"/>
      <c r="AB905" s="79"/>
      <c r="AC905" s="79"/>
      <c r="AD905" s="79"/>
      <c r="AE905" s="79"/>
      <c r="AF905" s="79"/>
      <c r="AG905" s="79"/>
      <c r="AH905" s="79"/>
      <c r="AI905" s="79"/>
      <c r="AJ905" s="79"/>
      <c r="AK905" s="79"/>
      <c r="AL905" s="79"/>
      <c r="AM905" s="79"/>
      <c r="AN905" s="79"/>
      <c r="AO905" s="79"/>
      <c r="AP905" s="79"/>
      <c r="AQ905" s="79"/>
      <c r="AR905" s="79"/>
      <c r="AS905" s="79"/>
      <c r="AT905" s="79"/>
    </row>
    <row r="906" spans="23:46" ht="12.75">
      <c r="W906" s="79"/>
      <c r="X906" s="79"/>
      <c r="Y906" s="79"/>
      <c r="Z906" s="79"/>
      <c r="AA906" s="79"/>
      <c r="AB906" s="79"/>
      <c r="AC906" s="79"/>
      <c r="AD906" s="79"/>
      <c r="AE906" s="79"/>
      <c r="AF906" s="79"/>
      <c r="AG906" s="79"/>
      <c r="AH906" s="79"/>
      <c r="AI906" s="79"/>
      <c r="AJ906" s="79"/>
      <c r="AK906" s="79"/>
      <c r="AL906" s="79"/>
      <c r="AM906" s="79"/>
      <c r="AN906" s="79"/>
      <c r="AO906" s="79"/>
      <c r="AP906" s="79"/>
      <c r="AQ906" s="79"/>
      <c r="AR906" s="79"/>
      <c r="AS906" s="79"/>
      <c r="AT906" s="79"/>
    </row>
    <row r="907" spans="23:46" ht="12.75">
      <c r="W907" s="79"/>
      <c r="X907" s="79"/>
      <c r="Y907" s="79"/>
      <c r="Z907" s="79"/>
      <c r="AA907" s="79"/>
      <c r="AB907" s="79"/>
      <c r="AC907" s="79"/>
      <c r="AD907" s="79"/>
      <c r="AE907" s="79"/>
      <c r="AF907" s="79"/>
      <c r="AG907" s="79"/>
      <c r="AH907" s="79"/>
      <c r="AI907" s="79"/>
      <c r="AJ907" s="79"/>
      <c r="AK907" s="79"/>
      <c r="AL907" s="79"/>
      <c r="AM907" s="79"/>
      <c r="AN907" s="79"/>
      <c r="AO907" s="79"/>
      <c r="AP907" s="79"/>
      <c r="AQ907" s="79"/>
      <c r="AR907" s="79"/>
      <c r="AS907" s="79"/>
      <c r="AT907" s="79"/>
    </row>
    <row r="908" spans="23:46" ht="12.75">
      <c r="W908" s="79"/>
      <c r="X908" s="79"/>
      <c r="Y908" s="79"/>
      <c r="Z908" s="79"/>
      <c r="AA908" s="79"/>
      <c r="AB908" s="79"/>
      <c r="AC908" s="79"/>
      <c r="AD908" s="79"/>
      <c r="AE908" s="79"/>
      <c r="AF908" s="79"/>
      <c r="AG908" s="79"/>
      <c r="AH908" s="79"/>
      <c r="AI908" s="79"/>
      <c r="AJ908" s="79"/>
      <c r="AK908" s="79"/>
      <c r="AL908" s="79"/>
      <c r="AM908" s="79"/>
      <c r="AN908" s="79"/>
      <c r="AO908" s="79"/>
      <c r="AP908" s="79"/>
      <c r="AQ908" s="79"/>
      <c r="AR908" s="79"/>
      <c r="AS908" s="79"/>
      <c r="AT908" s="79"/>
    </row>
    <row r="909" spans="23:46" ht="12.75">
      <c r="W909" s="79"/>
      <c r="X909" s="79"/>
      <c r="Y909" s="79"/>
      <c r="Z909" s="79"/>
      <c r="AA909" s="79"/>
      <c r="AB909" s="79"/>
      <c r="AC909" s="79"/>
      <c r="AD909" s="79"/>
      <c r="AE909" s="79"/>
      <c r="AF909" s="79"/>
      <c r="AG909" s="79"/>
      <c r="AH909" s="79"/>
      <c r="AI909" s="79"/>
      <c r="AJ909" s="79"/>
      <c r="AK909" s="79"/>
      <c r="AL909" s="79"/>
      <c r="AM909" s="79"/>
      <c r="AN909" s="79"/>
      <c r="AO909" s="79"/>
      <c r="AP909" s="79"/>
      <c r="AQ909" s="79"/>
      <c r="AR909" s="79"/>
      <c r="AS909" s="79"/>
      <c r="AT909" s="79"/>
    </row>
    <row r="910" spans="23:46" ht="12.75">
      <c r="W910" s="79"/>
      <c r="X910" s="79"/>
      <c r="Y910" s="79"/>
      <c r="Z910" s="79"/>
      <c r="AA910" s="79"/>
      <c r="AB910" s="79"/>
      <c r="AC910" s="79"/>
      <c r="AD910" s="79"/>
      <c r="AE910" s="79"/>
      <c r="AF910" s="79"/>
      <c r="AG910" s="79"/>
      <c r="AH910" s="79"/>
      <c r="AI910" s="79"/>
      <c r="AJ910" s="79"/>
      <c r="AK910" s="79"/>
      <c r="AL910" s="79"/>
      <c r="AM910" s="79"/>
      <c r="AN910" s="79"/>
      <c r="AO910" s="79"/>
      <c r="AP910" s="79"/>
      <c r="AQ910" s="79"/>
      <c r="AR910" s="79"/>
      <c r="AS910" s="79"/>
      <c r="AT910" s="79"/>
    </row>
    <row r="911" spans="23:46" ht="12.75">
      <c r="W911" s="79"/>
      <c r="X911" s="79"/>
      <c r="Y911" s="79"/>
      <c r="Z911" s="79"/>
      <c r="AA911" s="79"/>
      <c r="AB911" s="79"/>
      <c r="AC911" s="79"/>
      <c r="AD911" s="79"/>
      <c r="AE911" s="79"/>
      <c r="AF911" s="79"/>
      <c r="AG911" s="79"/>
      <c r="AH911" s="79"/>
      <c r="AI911" s="79"/>
      <c r="AJ911" s="79"/>
      <c r="AK911" s="79"/>
      <c r="AL911" s="79"/>
      <c r="AM911" s="79"/>
      <c r="AN911" s="79"/>
      <c r="AO911" s="79"/>
      <c r="AP911" s="79"/>
      <c r="AQ911" s="79"/>
      <c r="AR911" s="79"/>
      <c r="AS911" s="79"/>
      <c r="AT911" s="79"/>
    </row>
    <row r="912" spans="23:46" ht="12.75">
      <c r="W912" s="79"/>
      <c r="X912" s="79"/>
      <c r="Y912" s="79"/>
      <c r="Z912" s="79"/>
      <c r="AA912" s="79"/>
      <c r="AB912" s="79"/>
      <c r="AC912" s="79"/>
      <c r="AD912" s="79"/>
      <c r="AE912" s="79"/>
      <c r="AF912" s="79"/>
      <c r="AG912" s="79"/>
      <c r="AH912" s="79"/>
      <c r="AI912" s="79"/>
      <c r="AJ912" s="79"/>
      <c r="AK912" s="79"/>
      <c r="AL912" s="79"/>
      <c r="AM912" s="79"/>
      <c r="AN912" s="79"/>
      <c r="AO912" s="79"/>
      <c r="AP912" s="79"/>
      <c r="AQ912" s="79"/>
      <c r="AR912" s="79"/>
      <c r="AS912" s="79"/>
      <c r="AT912" s="79"/>
    </row>
    <row r="913" spans="23:46" ht="12.75">
      <c r="W913" s="79"/>
      <c r="X913" s="79"/>
      <c r="Y913" s="79"/>
      <c r="Z913" s="79"/>
      <c r="AA913" s="79"/>
      <c r="AB913" s="79"/>
      <c r="AC913" s="79"/>
      <c r="AD913" s="79"/>
      <c r="AE913" s="79"/>
      <c r="AF913" s="79"/>
      <c r="AG913" s="79"/>
      <c r="AH913" s="79"/>
      <c r="AI913" s="79"/>
      <c r="AJ913" s="79"/>
      <c r="AK913" s="79"/>
      <c r="AL913" s="79"/>
      <c r="AM913" s="79"/>
      <c r="AN913" s="79"/>
      <c r="AO913" s="79"/>
      <c r="AP913" s="79"/>
      <c r="AQ913" s="79"/>
      <c r="AR913" s="79"/>
      <c r="AS913" s="79"/>
      <c r="AT913" s="79"/>
    </row>
    <row r="914" spans="23:46" ht="12.75">
      <c r="W914" s="79"/>
      <c r="X914" s="79"/>
      <c r="Y914" s="79"/>
      <c r="Z914" s="79"/>
      <c r="AA914" s="79"/>
      <c r="AB914" s="79"/>
      <c r="AC914" s="79"/>
      <c r="AD914" s="79"/>
      <c r="AE914" s="79"/>
      <c r="AF914" s="79"/>
      <c r="AG914" s="79"/>
      <c r="AH914" s="79"/>
      <c r="AI914" s="79"/>
      <c r="AJ914" s="79"/>
      <c r="AK914" s="79"/>
      <c r="AL914" s="79"/>
      <c r="AM914" s="79"/>
      <c r="AN914" s="79"/>
      <c r="AO914" s="79"/>
      <c r="AP914" s="79"/>
      <c r="AQ914" s="79"/>
      <c r="AR914" s="79"/>
      <c r="AS914" s="79"/>
      <c r="AT914" s="79"/>
    </row>
    <row r="915" spans="23:46" ht="12.75">
      <c r="W915" s="79"/>
      <c r="X915" s="79"/>
      <c r="Y915" s="79"/>
      <c r="Z915" s="79"/>
      <c r="AA915" s="79"/>
      <c r="AB915" s="79"/>
      <c r="AC915" s="79"/>
      <c r="AD915" s="79"/>
      <c r="AE915" s="79"/>
      <c r="AF915" s="79"/>
      <c r="AG915" s="79"/>
      <c r="AH915" s="79"/>
      <c r="AI915" s="79"/>
      <c r="AJ915" s="79"/>
      <c r="AK915" s="79"/>
      <c r="AL915" s="79"/>
      <c r="AM915" s="79"/>
      <c r="AN915" s="79"/>
      <c r="AO915" s="79"/>
      <c r="AP915" s="79"/>
      <c r="AQ915" s="79"/>
      <c r="AR915" s="79"/>
      <c r="AS915" s="79"/>
      <c r="AT915" s="79"/>
    </row>
    <row r="916" spans="23:46" ht="12.75">
      <c r="W916" s="79"/>
      <c r="X916" s="79"/>
      <c r="Y916" s="79"/>
      <c r="Z916" s="79"/>
      <c r="AA916" s="79"/>
      <c r="AB916" s="79"/>
      <c r="AC916" s="79"/>
      <c r="AD916" s="79"/>
      <c r="AE916" s="79"/>
      <c r="AF916" s="79"/>
      <c r="AG916" s="79"/>
      <c r="AH916" s="79"/>
      <c r="AI916" s="79"/>
      <c r="AJ916" s="79"/>
      <c r="AK916" s="79"/>
      <c r="AL916" s="79"/>
      <c r="AM916" s="79"/>
      <c r="AN916" s="79"/>
      <c r="AO916" s="79"/>
      <c r="AP916" s="79"/>
      <c r="AQ916" s="79"/>
      <c r="AR916" s="79"/>
      <c r="AS916" s="79"/>
      <c r="AT916" s="79"/>
    </row>
    <row r="917" spans="23:46" ht="12.75">
      <c r="W917" s="79"/>
      <c r="X917" s="79"/>
      <c r="Y917" s="79"/>
      <c r="Z917" s="79"/>
      <c r="AA917" s="79"/>
      <c r="AB917" s="79"/>
      <c r="AC917" s="79"/>
      <c r="AD917" s="79"/>
      <c r="AE917" s="79"/>
      <c r="AF917" s="79"/>
      <c r="AG917" s="79"/>
      <c r="AH917" s="79"/>
      <c r="AI917" s="79"/>
      <c r="AJ917" s="79"/>
      <c r="AK917" s="79"/>
      <c r="AL917" s="79"/>
      <c r="AM917" s="79"/>
      <c r="AN917" s="79"/>
      <c r="AO917" s="79"/>
      <c r="AP917" s="79"/>
      <c r="AQ917" s="79"/>
      <c r="AR917" s="79"/>
      <c r="AS917" s="79"/>
      <c r="AT917" s="79"/>
    </row>
    <row r="918" spans="23:46" ht="12.75">
      <c r="W918" s="79"/>
      <c r="X918" s="79"/>
      <c r="Y918" s="79"/>
      <c r="Z918" s="79"/>
      <c r="AA918" s="79"/>
      <c r="AB918" s="79"/>
      <c r="AC918" s="79"/>
      <c r="AD918" s="79"/>
      <c r="AE918" s="79"/>
      <c r="AF918" s="79"/>
      <c r="AG918" s="79"/>
      <c r="AH918" s="79"/>
      <c r="AI918" s="79"/>
      <c r="AJ918" s="79"/>
      <c r="AK918" s="79"/>
      <c r="AL918" s="79"/>
      <c r="AM918" s="79"/>
      <c r="AN918" s="79"/>
      <c r="AO918" s="79"/>
      <c r="AP918" s="79"/>
      <c r="AQ918" s="79"/>
      <c r="AR918" s="79"/>
      <c r="AS918" s="79"/>
      <c r="AT918" s="79"/>
    </row>
    <row r="919" spans="23:46" ht="12.75">
      <c r="W919" s="79"/>
      <c r="X919" s="79"/>
      <c r="Y919" s="79"/>
      <c r="Z919" s="79"/>
      <c r="AA919" s="79"/>
      <c r="AB919" s="79"/>
      <c r="AC919" s="79"/>
      <c r="AD919" s="79"/>
      <c r="AE919" s="79"/>
      <c r="AF919" s="79"/>
      <c r="AG919" s="79"/>
      <c r="AH919" s="79"/>
      <c r="AI919" s="79"/>
      <c r="AJ919" s="79"/>
      <c r="AK919" s="79"/>
      <c r="AL919" s="79"/>
      <c r="AM919" s="79"/>
      <c r="AN919" s="79"/>
      <c r="AO919" s="79"/>
      <c r="AP919" s="79"/>
      <c r="AQ919" s="79"/>
      <c r="AR919" s="79"/>
      <c r="AS919" s="79"/>
      <c r="AT919" s="79"/>
    </row>
    <row r="920" spans="23:46" ht="12.75">
      <c r="W920" s="79"/>
      <c r="X920" s="79"/>
      <c r="Y920" s="79"/>
      <c r="Z920" s="79"/>
      <c r="AA920" s="79"/>
      <c r="AB920" s="79"/>
      <c r="AC920" s="79"/>
      <c r="AD920" s="79"/>
      <c r="AE920" s="79"/>
      <c r="AF920" s="79"/>
      <c r="AG920" s="79"/>
      <c r="AH920" s="79"/>
      <c r="AI920" s="79"/>
      <c r="AJ920" s="79"/>
      <c r="AK920" s="79"/>
      <c r="AL920" s="79"/>
      <c r="AM920" s="79"/>
      <c r="AN920" s="79"/>
      <c r="AO920" s="79"/>
      <c r="AP920" s="79"/>
      <c r="AQ920" s="79"/>
      <c r="AR920" s="79"/>
      <c r="AS920" s="79"/>
      <c r="AT920" s="79"/>
    </row>
    <row r="921" spans="23:46" ht="12.75">
      <c r="W921" s="79"/>
      <c r="X921" s="79"/>
      <c r="Y921" s="79"/>
      <c r="Z921" s="79"/>
      <c r="AA921" s="79"/>
      <c r="AB921" s="79"/>
      <c r="AC921" s="79"/>
      <c r="AD921" s="79"/>
      <c r="AE921" s="79"/>
      <c r="AF921" s="79"/>
      <c r="AG921" s="79"/>
      <c r="AH921" s="79"/>
      <c r="AI921" s="79"/>
      <c r="AJ921" s="79"/>
      <c r="AK921" s="79"/>
      <c r="AL921" s="79"/>
      <c r="AM921" s="79"/>
      <c r="AN921" s="79"/>
      <c r="AO921" s="79"/>
      <c r="AP921" s="79"/>
      <c r="AQ921" s="79"/>
      <c r="AR921" s="79"/>
      <c r="AS921" s="79"/>
      <c r="AT921" s="79"/>
    </row>
    <row r="922" spans="23:46" ht="12.75">
      <c r="W922" s="79"/>
      <c r="X922" s="79"/>
      <c r="Y922" s="79"/>
      <c r="Z922" s="79"/>
      <c r="AA922" s="79"/>
      <c r="AB922" s="79"/>
      <c r="AC922" s="79"/>
      <c r="AD922" s="79"/>
      <c r="AE922" s="79"/>
      <c r="AF922" s="79"/>
      <c r="AG922" s="79"/>
      <c r="AH922" s="79"/>
      <c r="AI922" s="79"/>
      <c r="AJ922" s="79"/>
      <c r="AK922" s="79"/>
      <c r="AL922" s="79"/>
      <c r="AM922" s="79"/>
      <c r="AN922" s="79"/>
      <c r="AO922" s="79"/>
      <c r="AP922" s="79"/>
      <c r="AQ922" s="79"/>
      <c r="AR922" s="79"/>
      <c r="AS922" s="79"/>
      <c r="AT922" s="79"/>
    </row>
    <row r="923" spans="23:46" ht="12.75">
      <c r="W923" s="79"/>
      <c r="X923" s="79"/>
      <c r="Y923" s="79"/>
      <c r="Z923" s="79"/>
      <c r="AA923" s="79"/>
      <c r="AB923" s="79"/>
      <c r="AC923" s="79"/>
      <c r="AD923" s="79"/>
      <c r="AE923" s="79"/>
      <c r="AF923" s="79"/>
      <c r="AG923" s="79"/>
      <c r="AH923" s="79"/>
      <c r="AI923" s="79"/>
      <c r="AJ923" s="79"/>
      <c r="AK923" s="79"/>
      <c r="AL923" s="79"/>
      <c r="AM923" s="79"/>
      <c r="AN923" s="79"/>
      <c r="AO923" s="79"/>
      <c r="AP923" s="79"/>
      <c r="AQ923" s="79"/>
      <c r="AR923" s="79"/>
      <c r="AS923" s="79"/>
      <c r="AT923" s="79"/>
    </row>
    <row r="924" spans="23:46" ht="12.75">
      <c r="W924" s="79"/>
      <c r="X924" s="79"/>
      <c r="Y924" s="79"/>
      <c r="Z924" s="79"/>
      <c r="AA924" s="79"/>
      <c r="AB924" s="79"/>
      <c r="AC924" s="79"/>
      <c r="AD924" s="79"/>
      <c r="AE924" s="79"/>
      <c r="AF924" s="79"/>
      <c r="AG924" s="79"/>
      <c r="AH924" s="79"/>
      <c r="AI924" s="79"/>
      <c r="AJ924" s="79"/>
      <c r="AK924" s="79"/>
      <c r="AL924" s="79"/>
      <c r="AM924" s="79"/>
      <c r="AN924" s="79"/>
      <c r="AO924" s="79"/>
      <c r="AP924" s="79"/>
      <c r="AQ924" s="79"/>
      <c r="AR924" s="79"/>
      <c r="AS924" s="79"/>
      <c r="AT924" s="79"/>
    </row>
    <row r="925" spans="23:46" ht="12.75">
      <c r="W925" s="79"/>
      <c r="X925" s="79"/>
      <c r="Y925" s="79"/>
      <c r="Z925" s="79"/>
      <c r="AA925" s="79"/>
      <c r="AB925" s="79"/>
      <c r="AC925" s="79"/>
      <c r="AD925" s="79"/>
      <c r="AE925" s="79"/>
      <c r="AF925" s="79"/>
      <c r="AG925" s="79"/>
      <c r="AH925" s="79"/>
      <c r="AI925" s="79"/>
      <c r="AJ925" s="79"/>
      <c r="AK925" s="79"/>
      <c r="AL925" s="79"/>
      <c r="AM925" s="79"/>
      <c r="AN925" s="79"/>
      <c r="AO925" s="79"/>
      <c r="AP925" s="79"/>
      <c r="AQ925" s="79"/>
      <c r="AR925" s="79"/>
      <c r="AS925" s="79"/>
      <c r="AT925" s="79"/>
    </row>
    <row r="926" spans="23:46" ht="12.75">
      <c r="W926" s="79"/>
      <c r="X926" s="79"/>
      <c r="Y926" s="79"/>
      <c r="Z926" s="79"/>
      <c r="AA926" s="79"/>
      <c r="AB926" s="79"/>
      <c r="AC926" s="79"/>
      <c r="AD926" s="79"/>
      <c r="AE926" s="79"/>
      <c r="AF926" s="79"/>
      <c r="AG926" s="79"/>
      <c r="AH926" s="79"/>
      <c r="AI926" s="79"/>
      <c r="AJ926" s="79"/>
      <c r="AK926" s="79"/>
      <c r="AL926" s="79"/>
      <c r="AM926" s="79"/>
      <c r="AN926" s="79"/>
      <c r="AO926" s="79"/>
      <c r="AP926" s="79"/>
      <c r="AQ926" s="79"/>
      <c r="AR926" s="79"/>
      <c r="AS926" s="79"/>
      <c r="AT926" s="79"/>
    </row>
    <row r="927" spans="23:46" ht="12.75">
      <c r="W927" s="79"/>
      <c r="X927" s="79"/>
      <c r="Y927" s="79"/>
      <c r="Z927" s="79"/>
      <c r="AA927" s="79"/>
      <c r="AB927" s="79"/>
      <c r="AC927" s="79"/>
      <c r="AD927" s="79"/>
      <c r="AE927" s="79"/>
      <c r="AF927" s="79"/>
      <c r="AG927" s="79"/>
      <c r="AH927" s="79"/>
      <c r="AI927" s="79"/>
      <c r="AJ927" s="79"/>
      <c r="AK927" s="79"/>
      <c r="AL927" s="79"/>
      <c r="AM927" s="79"/>
      <c r="AN927" s="79"/>
      <c r="AO927" s="79"/>
      <c r="AP927" s="79"/>
      <c r="AQ927" s="79"/>
      <c r="AR927" s="79"/>
      <c r="AS927" s="79"/>
      <c r="AT927" s="79"/>
    </row>
    <row r="928" spans="23:46" ht="12.75">
      <c r="W928" s="79"/>
      <c r="X928" s="79"/>
      <c r="Y928" s="79"/>
      <c r="Z928" s="79"/>
      <c r="AA928" s="79"/>
      <c r="AB928" s="79"/>
      <c r="AC928" s="79"/>
      <c r="AD928" s="79"/>
      <c r="AE928" s="79"/>
      <c r="AF928" s="79"/>
      <c r="AG928" s="79"/>
      <c r="AH928" s="79"/>
      <c r="AI928" s="79"/>
      <c r="AJ928" s="79"/>
      <c r="AK928" s="79"/>
      <c r="AL928" s="79"/>
      <c r="AM928" s="79"/>
      <c r="AN928" s="79"/>
      <c r="AO928" s="79"/>
      <c r="AP928" s="79"/>
      <c r="AQ928" s="79"/>
      <c r="AR928" s="79"/>
      <c r="AS928" s="79"/>
      <c r="AT928" s="79"/>
    </row>
    <row r="929" spans="23:46" ht="12.75">
      <c r="W929" s="79"/>
      <c r="X929" s="79"/>
      <c r="Y929" s="79"/>
      <c r="Z929" s="79"/>
      <c r="AA929" s="79"/>
      <c r="AB929" s="79"/>
      <c r="AC929" s="79"/>
      <c r="AD929" s="79"/>
      <c r="AE929" s="79"/>
      <c r="AF929" s="79"/>
      <c r="AG929" s="79"/>
      <c r="AH929" s="79"/>
      <c r="AI929" s="79"/>
      <c r="AJ929" s="79"/>
      <c r="AK929" s="79"/>
      <c r="AL929" s="79"/>
      <c r="AM929" s="79"/>
      <c r="AN929" s="79"/>
      <c r="AO929" s="79"/>
      <c r="AP929" s="79"/>
      <c r="AQ929" s="79"/>
      <c r="AR929" s="79"/>
      <c r="AS929" s="79"/>
      <c r="AT929" s="79"/>
    </row>
    <row r="930" spans="23:46" ht="12.75">
      <c r="W930" s="79"/>
      <c r="X930" s="79"/>
      <c r="Y930" s="79"/>
      <c r="Z930" s="79"/>
      <c r="AA930" s="79"/>
      <c r="AB930" s="79"/>
      <c r="AC930" s="79"/>
      <c r="AD930" s="79"/>
      <c r="AE930" s="79"/>
      <c r="AF930" s="79"/>
      <c r="AG930" s="79"/>
      <c r="AH930" s="79"/>
      <c r="AI930" s="79"/>
      <c r="AJ930" s="79"/>
      <c r="AK930" s="79"/>
      <c r="AL930" s="79"/>
      <c r="AM930" s="79"/>
      <c r="AN930" s="79"/>
      <c r="AO930" s="79"/>
      <c r="AP930" s="79"/>
      <c r="AQ930" s="79"/>
      <c r="AR930" s="79"/>
      <c r="AS930" s="79"/>
      <c r="AT930" s="79"/>
    </row>
    <row r="931" spans="23:46" ht="12.75">
      <c r="W931" s="79"/>
      <c r="X931" s="79"/>
      <c r="Y931" s="79"/>
      <c r="Z931" s="79"/>
      <c r="AA931" s="79"/>
      <c r="AB931" s="79"/>
      <c r="AC931" s="79"/>
      <c r="AD931" s="79"/>
      <c r="AE931" s="79"/>
      <c r="AF931" s="79"/>
      <c r="AG931" s="79"/>
      <c r="AH931" s="79"/>
      <c r="AI931" s="79"/>
      <c r="AJ931" s="79"/>
      <c r="AK931" s="79"/>
      <c r="AL931" s="79"/>
      <c r="AM931" s="79"/>
      <c r="AN931" s="79"/>
      <c r="AO931" s="79"/>
      <c r="AP931" s="79"/>
      <c r="AQ931" s="79"/>
      <c r="AR931" s="79"/>
      <c r="AS931" s="79"/>
      <c r="AT931" s="79"/>
    </row>
    <row r="932" spans="23:46" ht="12.75">
      <c r="W932" s="79"/>
      <c r="X932" s="79"/>
      <c r="Y932" s="79"/>
      <c r="Z932" s="79"/>
      <c r="AA932" s="79"/>
      <c r="AB932" s="79"/>
      <c r="AC932" s="79"/>
      <c r="AD932" s="79"/>
      <c r="AE932" s="79"/>
      <c r="AF932" s="79"/>
      <c r="AG932" s="79"/>
      <c r="AH932" s="79"/>
      <c r="AI932" s="79"/>
      <c r="AJ932" s="79"/>
      <c r="AK932" s="79"/>
      <c r="AL932" s="79"/>
      <c r="AM932" s="79"/>
      <c r="AN932" s="79"/>
      <c r="AO932" s="79"/>
      <c r="AP932" s="79"/>
      <c r="AQ932" s="79"/>
      <c r="AR932" s="79"/>
      <c r="AS932" s="79"/>
      <c r="AT932" s="79"/>
    </row>
    <row r="933" spans="23:46" ht="12.75">
      <c r="W933" s="79"/>
      <c r="X933" s="79"/>
      <c r="Y933" s="79"/>
      <c r="Z933" s="79"/>
      <c r="AA933" s="79"/>
      <c r="AB933" s="79"/>
      <c r="AC933" s="79"/>
      <c r="AD933" s="79"/>
      <c r="AE933" s="79"/>
      <c r="AF933" s="79"/>
      <c r="AG933" s="79"/>
      <c r="AH933" s="79"/>
      <c r="AI933" s="79"/>
      <c r="AJ933" s="79"/>
      <c r="AK933" s="79"/>
      <c r="AL933" s="79"/>
      <c r="AM933" s="79"/>
      <c r="AN933" s="79"/>
      <c r="AO933" s="79"/>
      <c r="AP933" s="79"/>
      <c r="AQ933" s="79"/>
      <c r="AR933" s="79"/>
      <c r="AS933" s="79"/>
      <c r="AT933" s="79"/>
    </row>
    <row r="934" spans="23:46" ht="12.75">
      <c r="W934" s="79"/>
      <c r="X934" s="79"/>
      <c r="Y934" s="79"/>
      <c r="Z934" s="79"/>
      <c r="AA934" s="79"/>
      <c r="AB934" s="79"/>
      <c r="AC934" s="79"/>
      <c r="AD934" s="79"/>
      <c r="AE934" s="79"/>
      <c r="AF934" s="79"/>
      <c r="AG934" s="79"/>
      <c r="AH934" s="79"/>
      <c r="AI934" s="79"/>
      <c r="AJ934" s="79"/>
      <c r="AK934" s="79"/>
      <c r="AL934" s="79"/>
      <c r="AM934" s="79"/>
      <c r="AN934" s="79"/>
      <c r="AO934" s="79"/>
      <c r="AP934" s="79"/>
      <c r="AQ934" s="79"/>
      <c r="AR934" s="79"/>
      <c r="AS934" s="79"/>
      <c r="AT934" s="79"/>
    </row>
    <row r="935" spans="23:46" ht="12.75">
      <c r="W935" s="79"/>
      <c r="X935" s="79"/>
      <c r="Y935" s="79"/>
      <c r="Z935" s="79"/>
      <c r="AA935" s="79"/>
      <c r="AB935" s="79"/>
      <c r="AC935" s="79"/>
      <c r="AD935" s="79"/>
      <c r="AE935" s="79"/>
      <c r="AF935" s="79"/>
      <c r="AG935" s="79"/>
      <c r="AH935" s="79"/>
      <c r="AI935" s="79"/>
      <c r="AJ935" s="79"/>
      <c r="AK935" s="79"/>
      <c r="AL935" s="79"/>
      <c r="AM935" s="79"/>
      <c r="AN935" s="79"/>
      <c r="AO935" s="79"/>
      <c r="AP935" s="79"/>
      <c r="AQ935" s="79"/>
      <c r="AR935" s="79"/>
      <c r="AS935" s="79"/>
      <c r="AT935" s="79"/>
    </row>
    <row r="936" spans="23:46" ht="12.75">
      <c r="W936" s="79"/>
      <c r="X936" s="79"/>
      <c r="Y936" s="79"/>
      <c r="Z936" s="79"/>
      <c r="AA936" s="79"/>
      <c r="AB936" s="79"/>
      <c r="AC936" s="79"/>
      <c r="AD936" s="79"/>
      <c r="AE936" s="79"/>
      <c r="AF936" s="79"/>
      <c r="AG936" s="79"/>
      <c r="AH936" s="79"/>
      <c r="AI936" s="79"/>
      <c r="AJ936" s="79"/>
      <c r="AK936" s="79"/>
      <c r="AL936" s="79"/>
      <c r="AM936" s="79"/>
      <c r="AN936" s="79"/>
      <c r="AO936" s="79"/>
      <c r="AP936" s="79"/>
      <c r="AQ936" s="79"/>
      <c r="AR936" s="79"/>
      <c r="AS936" s="79"/>
      <c r="AT936" s="79"/>
    </row>
    <row r="937" spans="23:46" ht="12.75">
      <c r="W937" s="79"/>
      <c r="X937" s="79"/>
      <c r="Y937" s="79"/>
      <c r="Z937" s="79"/>
      <c r="AA937" s="79"/>
      <c r="AB937" s="79"/>
      <c r="AC937" s="79"/>
      <c r="AD937" s="79"/>
      <c r="AE937" s="79"/>
      <c r="AF937" s="79"/>
      <c r="AG937" s="79"/>
      <c r="AH937" s="79"/>
      <c r="AI937" s="79"/>
      <c r="AJ937" s="79"/>
      <c r="AK937" s="79"/>
      <c r="AL937" s="79"/>
      <c r="AM937" s="79"/>
      <c r="AN937" s="79"/>
      <c r="AO937" s="79"/>
      <c r="AP937" s="79"/>
      <c r="AQ937" s="79"/>
      <c r="AR937" s="79"/>
      <c r="AS937" s="79"/>
      <c r="AT937" s="79"/>
    </row>
    <row r="938" spans="23:46" ht="12.75">
      <c r="W938" s="79"/>
      <c r="X938" s="79"/>
      <c r="Y938" s="79"/>
      <c r="Z938" s="79"/>
      <c r="AA938" s="79"/>
      <c r="AB938" s="79"/>
      <c r="AC938" s="79"/>
      <c r="AD938" s="79"/>
      <c r="AE938" s="79"/>
      <c r="AF938" s="79"/>
      <c r="AG938" s="79"/>
      <c r="AH938" s="79"/>
      <c r="AI938" s="79"/>
      <c r="AJ938" s="79"/>
      <c r="AK938" s="79"/>
      <c r="AL938" s="79"/>
      <c r="AM938" s="79"/>
      <c r="AN938" s="79"/>
      <c r="AO938" s="79"/>
      <c r="AP938" s="79"/>
      <c r="AQ938" s="79"/>
      <c r="AR938" s="79"/>
      <c r="AS938" s="79"/>
      <c r="AT938" s="79"/>
    </row>
    <row r="939" spans="23:46" ht="12.75">
      <c r="W939" s="79"/>
      <c r="X939" s="79"/>
      <c r="Y939" s="79"/>
      <c r="Z939" s="79"/>
      <c r="AA939" s="79"/>
      <c r="AB939" s="79"/>
      <c r="AC939" s="79"/>
      <c r="AD939" s="79"/>
      <c r="AE939" s="79"/>
      <c r="AF939" s="79"/>
      <c r="AG939" s="79"/>
      <c r="AH939" s="79"/>
      <c r="AI939" s="79"/>
      <c r="AJ939" s="79"/>
      <c r="AK939" s="79"/>
      <c r="AL939" s="79"/>
      <c r="AM939" s="79"/>
      <c r="AN939" s="79"/>
      <c r="AO939" s="79"/>
      <c r="AP939" s="79"/>
      <c r="AQ939" s="79"/>
      <c r="AR939" s="79"/>
      <c r="AS939" s="79"/>
      <c r="AT939" s="79"/>
    </row>
    <row r="940" spans="23:46" ht="12.75">
      <c r="W940" s="79"/>
      <c r="X940" s="79"/>
      <c r="Y940" s="79"/>
      <c r="Z940" s="79"/>
      <c r="AA940" s="79"/>
      <c r="AB940" s="79"/>
      <c r="AC940" s="79"/>
      <c r="AD940" s="79"/>
      <c r="AE940" s="79"/>
      <c r="AF940" s="79"/>
      <c r="AG940" s="79"/>
      <c r="AH940" s="79"/>
      <c r="AI940" s="79"/>
      <c r="AJ940" s="79"/>
      <c r="AK940" s="79"/>
      <c r="AL940" s="79"/>
      <c r="AM940" s="79"/>
      <c r="AN940" s="79"/>
      <c r="AO940" s="79"/>
      <c r="AP940" s="79"/>
      <c r="AQ940" s="79"/>
      <c r="AR940" s="79"/>
      <c r="AS940" s="79"/>
      <c r="AT940" s="79"/>
    </row>
    <row r="941" spans="23:46" ht="12.75">
      <c r="W941" s="79"/>
      <c r="X941" s="79"/>
      <c r="Y941" s="79"/>
      <c r="Z941" s="79"/>
      <c r="AA941" s="79"/>
      <c r="AB941" s="79"/>
      <c r="AC941" s="79"/>
      <c r="AD941" s="79"/>
      <c r="AE941" s="79"/>
      <c r="AF941" s="79"/>
      <c r="AG941" s="79"/>
      <c r="AH941" s="79"/>
      <c r="AI941" s="79"/>
      <c r="AJ941" s="79"/>
      <c r="AK941" s="79"/>
      <c r="AL941" s="79"/>
      <c r="AM941" s="79"/>
      <c r="AN941" s="79"/>
      <c r="AO941" s="79"/>
      <c r="AP941" s="79"/>
      <c r="AQ941" s="79"/>
      <c r="AR941" s="79"/>
      <c r="AS941" s="79"/>
      <c r="AT941" s="79"/>
    </row>
    <row r="942" spans="23:46" ht="12.75">
      <c r="W942" s="79"/>
      <c r="X942" s="79"/>
      <c r="Y942" s="79"/>
      <c r="Z942" s="79"/>
      <c r="AA942" s="79"/>
      <c r="AB942" s="79"/>
      <c r="AC942" s="79"/>
      <c r="AD942" s="79"/>
      <c r="AE942" s="79"/>
      <c r="AF942" s="79"/>
      <c r="AG942" s="79"/>
      <c r="AH942" s="79"/>
      <c r="AI942" s="79"/>
      <c r="AJ942" s="79"/>
      <c r="AK942" s="79"/>
      <c r="AL942" s="79"/>
      <c r="AM942" s="79"/>
      <c r="AN942" s="79"/>
      <c r="AO942" s="79"/>
      <c r="AP942" s="79"/>
      <c r="AQ942" s="79"/>
      <c r="AR942" s="79"/>
      <c r="AS942" s="79"/>
      <c r="AT942" s="79"/>
    </row>
    <row r="943" spans="23:46" ht="12.75">
      <c r="W943" s="79"/>
      <c r="X943" s="79"/>
      <c r="Y943" s="79"/>
      <c r="Z943" s="79"/>
      <c r="AA943" s="79"/>
      <c r="AB943" s="79"/>
      <c r="AC943" s="79"/>
      <c r="AD943" s="79"/>
      <c r="AE943" s="79"/>
      <c r="AF943" s="79"/>
      <c r="AG943" s="79"/>
      <c r="AH943" s="79"/>
      <c r="AI943" s="79"/>
      <c r="AJ943" s="79"/>
      <c r="AK943" s="79"/>
      <c r="AL943" s="79"/>
      <c r="AM943" s="79"/>
      <c r="AN943" s="79"/>
      <c r="AO943" s="79"/>
      <c r="AP943" s="79"/>
      <c r="AQ943" s="79"/>
      <c r="AR943" s="79"/>
      <c r="AS943" s="79"/>
      <c r="AT943" s="79"/>
    </row>
    <row r="944" spans="23:46" ht="12.75">
      <c r="W944" s="79"/>
      <c r="X944" s="79"/>
      <c r="Y944" s="79"/>
      <c r="Z944" s="79"/>
      <c r="AA944" s="79"/>
      <c r="AB944" s="79"/>
      <c r="AC944" s="79"/>
      <c r="AD944" s="79"/>
      <c r="AE944" s="79"/>
      <c r="AF944" s="79"/>
      <c r="AG944" s="79"/>
      <c r="AH944" s="79"/>
      <c r="AI944" s="79"/>
      <c r="AJ944" s="79"/>
      <c r="AK944" s="79"/>
      <c r="AL944" s="79"/>
      <c r="AM944" s="79"/>
      <c r="AN944" s="79"/>
      <c r="AO944" s="79"/>
      <c r="AP944" s="79"/>
      <c r="AQ944" s="79"/>
      <c r="AR944" s="79"/>
      <c r="AS944" s="79"/>
      <c r="AT944" s="79"/>
    </row>
    <row r="945" spans="23:46" ht="12.75">
      <c r="W945" s="79"/>
      <c r="X945" s="79"/>
      <c r="Y945" s="79"/>
      <c r="Z945" s="79"/>
      <c r="AA945" s="79"/>
      <c r="AB945" s="79"/>
      <c r="AC945" s="79"/>
      <c r="AD945" s="79"/>
      <c r="AE945" s="79"/>
      <c r="AF945" s="79"/>
      <c r="AG945" s="79"/>
      <c r="AH945" s="79"/>
      <c r="AI945" s="79"/>
      <c r="AJ945" s="79"/>
      <c r="AK945" s="79"/>
      <c r="AL945" s="79"/>
      <c r="AM945" s="79"/>
      <c r="AN945" s="79"/>
      <c r="AO945" s="79"/>
      <c r="AP945" s="79"/>
      <c r="AQ945" s="79"/>
      <c r="AR945" s="79"/>
      <c r="AS945" s="79"/>
      <c r="AT945" s="79"/>
    </row>
    <row r="946" spans="23:46" ht="12.75">
      <c r="W946" s="79"/>
      <c r="X946" s="79"/>
      <c r="Y946" s="79"/>
      <c r="Z946" s="79"/>
      <c r="AA946" s="79"/>
      <c r="AB946" s="79"/>
      <c r="AC946" s="79"/>
      <c r="AD946" s="79"/>
      <c r="AE946" s="79"/>
      <c r="AF946" s="79"/>
      <c r="AG946" s="79"/>
      <c r="AH946" s="79"/>
      <c r="AI946" s="79"/>
      <c r="AJ946" s="79"/>
      <c r="AK946" s="79"/>
      <c r="AL946" s="79"/>
      <c r="AM946" s="79"/>
      <c r="AN946" s="79"/>
      <c r="AO946" s="79"/>
      <c r="AP946" s="79"/>
      <c r="AQ946" s="79"/>
      <c r="AR946" s="79"/>
      <c r="AS946" s="79"/>
      <c r="AT946" s="79"/>
    </row>
    <row r="947" spans="23:46" ht="12.75">
      <c r="W947" s="79"/>
      <c r="X947" s="79"/>
      <c r="Y947" s="79"/>
      <c r="Z947" s="79"/>
      <c r="AA947" s="79"/>
      <c r="AB947" s="79"/>
      <c r="AC947" s="79"/>
      <c r="AD947" s="79"/>
      <c r="AE947" s="79"/>
      <c r="AF947" s="79"/>
      <c r="AG947" s="79"/>
      <c r="AH947" s="79"/>
      <c r="AI947" s="79"/>
      <c r="AJ947" s="79"/>
      <c r="AK947" s="79"/>
      <c r="AL947" s="79"/>
      <c r="AM947" s="79"/>
      <c r="AN947" s="79"/>
      <c r="AO947" s="79"/>
      <c r="AP947" s="79"/>
      <c r="AQ947" s="79"/>
      <c r="AR947" s="79"/>
      <c r="AS947" s="79"/>
      <c r="AT947" s="79"/>
    </row>
    <row r="948" spans="23:46" ht="12.75">
      <c r="W948" s="79"/>
      <c r="X948" s="79"/>
      <c r="Y948" s="79"/>
      <c r="Z948" s="79"/>
      <c r="AA948" s="79"/>
      <c r="AB948" s="79"/>
      <c r="AC948" s="79"/>
      <c r="AD948" s="79"/>
      <c r="AE948" s="79"/>
      <c r="AF948" s="79"/>
      <c r="AG948" s="79"/>
      <c r="AH948" s="79"/>
      <c r="AI948" s="79"/>
      <c r="AJ948" s="79"/>
      <c r="AK948" s="79"/>
      <c r="AL948" s="79"/>
      <c r="AM948" s="79"/>
      <c r="AN948" s="79"/>
      <c r="AO948" s="79"/>
      <c r="AP948" s="79"/>
      <c r="AQ948" s="79"/>
      <c r="AR948" s="79"/>
      <c r="AS948" s="79"/>
      <c r="AT948" s="79"/>
    </row>
    <row r="949" spans="23:46" ht="12.75">
      <c r="W949" s="79"/>
      <c r="X949" s="79"/>
      <c r="Y949" s="79"/>
      <c r="Z949" s="79"/>
      <c r="AA949" s="79"/>
      <c r="AB949" s="79"/>
      <c r="AC949" s="79"/>
      <c r="AD949" s="79"/>
      <c r="AE949" s="79"/>
      <c r="AF949" s="79"/>
      <c r="AG949" s="79"/>
      <c r="AH949" s="79"/>
      <c r="AI949" s="79"/>
      <c r="AJ949" s="79"/>
      <c r="AK949" s="79"/>
      <c r="AL949" s="79"/>
      <c r="AM949" s="79"/>
      <c r="AN949" s="79"/>
      <c r="AO949" s="79"/>
      <c r="AP949" s="79"/>
      <c r="AQ949" s="79"/>
      <c r="AR949" s="79"/>
      <c r="AS949" s="79"/>
      <c r="AT949" s="79"/>
    </row>
    <row r="950" spans="23:46" ht="12.75">
      <c r="W950" s="79"/>
      <c r="X950" s="79"/>
      <c r="Y950" s="79"/>
      <c r="Z950" s="79"/>
      <c r="AA950" s="79"/>
      <c r="AB950" s="79"/>
      <c r="AC950" s="79"/>
      <c r="AD950" s="79"/>
      <c r="AE950" s="79"/>
      <c r="AF950" s="79"/>
      <c r="AG950" s="79"/>
      <c r="AH950" s="79"/>
      <c r="AI950" s="79"/>
      <c r="AJ950" s="79"/>
      <c r="AK950" s="79"/>
      <c r="AL950" s="79"/>
      <c r="AM950" s="79"/>
      <c r="AN950" s="79"/>
      <c r="AO950" s="79"/>
      <c r="AP950" s="79"/>
      <c r="AQ950" s="79"/>
      <c r="AR950" s="79"/>
      <c r="AS950" s="79"/>
      <c r="AT950" s="79"/>
    </row>
    <row r="951" spans="23:46" ht="12.75">
      <c r="W951" s="79"/>
      <c r="X951" s="79"/>
      <c r="Y951" s="79"/>
      <c r="Z951" s="79"/>
      <c r="AA951" s="79"/>
      <c r="AB951" s="79"/>
      <c r="AC951" s="79"/>
      <c r="AD951" s="79"/>
      <c r="AE951" s="79"/>
      <c r="AF951" s="79"/>
      <c r="AG951" s="79"/>
      <c r="AH951" s="79"/>
      <c r="AI951" s="79"/>
      <c r="AJ951" s="79"/>
      <c r="AK951" s="79"/>
      <c r="AL951" s="79"/>
      <c r="AM951" s="79"/>
      <c r="AN951" s="79"/>
      <c r="AO951" s="79"/>
      <c r="AP951" s="79"/>
      <c r="AQ951" s="79"/>
      <c r="AR951" s="79"/>
      <c r="AS951" s="79"/>
      <c r="AT951" s="79"/>
    </row>
    <row r="952" spans="23:46" ht="12.75">
      <c r="W952" s="79"/>
      <c r="X952" s="79"/>
      <c r="Y952" s="79"/>
      <c r="Z952" s="79"/>
      <c r="AA952" s="79"/>
      <c r="AB952" s="79"/>
      <c r="AC952" s="79"/>
      <c r="AD952" s="79"/>
      <c r="AE952" s="79"/>
      <c r="AF952" s="79"/>
      <c r="AG952" s="79"/>
      <c r="AH952" s="79"/>
      <c r="AI952" s="79"/>
      <c r="AJ952" s="79"/>
      <c r="AK952" s="79"/>
      <c r="AL952" s="79"/>
      <c r="AM952" s="79"/>
      <c r="AN952" s="79"/>
      <c r="AO952" s="79"/>
      <c r="AP952" s="79"/>
      <c r="AQ952" s="79"/>
      <c r="AR952" s="79"/>
      <c r="AS952" s="79"/>
      <c r="AT952" s="79"/>
    </row>
    <row r="953" spans="23:46" ht="12.75">
      <c r="W953" s="79"/>
      <c r="X953" s="79"/>
      <c r="Y953" s="79"/>
      <c r="Z953" s="79"/>
      <c r="AA953" s="79"/>
      <c r="AB953" s="79"/>
      <c r="AC953" s="79"/>
      <c r="AD953" s="79"/>
      <c r="AE953" s="79"/>
      <c r="AF953" s="79"/>
      <c r="AG953" s="79"/>
      <c r="AH953" s="79"/>
      <c r="AI953" s="79"/>
      <c r="AJ953" s="79"/>
      <c r="AK953" s="79"/>
      <c r="AL953" s="79"/>
      <c r="AM953" s="79"/>
      <c r="AN953" s="79"/>
      <c r="AO953" s="79"/>
      <c r="AP953" s="79"/>
      <c r="AQ953" s="79"/>
      <c r="AR953" s="79"/>
      <c r="AS953" s="79"/>
      <c r="AT953" s="79"/>
    </row>
    <row r="954" spans="23:46" ht="12.75">
      <c r="W954" s="79"/>
      <c r="X954" s="79"/>
      <c r="Y954" s="79"/>
      <c r="Z954" s="79"/>
      <c r="AA954" s="79"/>
      <c r="AB954" s="79"/>
      <c r="AC954" s="79"/>
      <c r="AD954" s="79"/>
      <c r="AE954" s="79"/>
      <c r="AF954" s="79"/>
      <c r="AG954" s="79"/>
      <c r="AH954" s="79"/>
      <c r="AI954" s="79"/>
      <c r="AJ954" s="79"/>
      <c r="AK954" s="79"/>
      <c r="AL954" s="79"/>
      <c r="AM954" s="79"/>
      <c r="AN954" s="79"/>
      <c r="AO954" s="79"/>
      <c r="AP954" s="79"/>
      <c r="AQ954" s="79"/>
      <c r="AR954" s="79"/>
      <c r="AS954" s="79"/>
      <c r="AT954" s="79"/>
    </row>
    <row r="955" spans="23:46" ht="12.75">
      <c r="W955" s="79"/>
      <c r="X955" s="79"/>
      <c r="Y955" s="79"/>
      <c r="Z955" s="79"/>
      <c r="AA955" s="79"/>
      <c r="AB955" s="79"/>
      <c r="AC955" s="79"/>
      <c r="AD955" s="79"/>
      <c r="AE955" s="79"/>
      <c r="AF955" s="79"/>
      <c r="AG955" s="79"/>
      <c r="AH955" s="79"/>
      <c r="AI955" s="79"/>
      <c r="AJ955" s="79"/>
      <c r="AK955" s="79"/>
      <c r="AL955" s="79"/>
      <c r="AM955" s="79"/>
      <c r="AN955" s="79"/>
      <c r="AO955" s="79"/>
      <c r="AP955" s="79"/>
      <c r="AQ955" s="79"/>
      <c r="AR955" s="79"/>
      <c r="AS955" s="79"/>
      <c r="AT955" s="79"/>
    </row>
    <row r="956" spans="23:46" ht="12.75">
      <c r="W956" s="79"/>
      <c r="X956" s="79"/>
      <c r="Y956" s="79"/>
      <c r="Z956" s="79"/>
      <c r="AA956" s="79"/>
      <c r="AB956" s="79"/>
      <c r="AC956" s="79"/>
      <c r="AD956" s="79"/>
      <c r="AE956" s="79"/>
      <c r="AF956" s="79"/>
      <c r="AG956" s="79"/>
      <c r="AH956" s="79"/>
      <c r="AI956" s="79"/>
      <c r="AJ956" s="79"/>
      <c r="AK956" s="79"/>
      <c r="AL956" s="79"/>
      <c r="AM956" s="79"/>
      <c r="AN956" s="79"/>
      <c r="AO956" s="79"/>
      <c r="AP956" s="79"/>
      <c r="AQ956" s="79"/>
      <c r="AR956" s="79"/>
      <c r="AS956" s="79"/>
      <c r="AT956" s="79"/>
    </row>
    <row r="957" spans="23:46" ht="12.75">
      <c r="W957" s="79"/>
      <c r="X957" s="79"/>
      <c r="Y957" s="79"/>
      <c r="Z957" s="79"/>
      <c r="AA957" s="79"/>
      <c r="AB957" s="79"/>
      <c r="AC957" s="79"/>
      <c r="AD957" s="79"/>
      <c r="AE957" s="79"/>
      <c r="AF957" s="79"/>
      <c r="AG957" s="79"/>
      <c r="AH957" s="79"/>
      <c r="AI957" s="79"/>
      <c r="AJ957" s="79"/>
      <c r="AK957" s="79"/>
      <c r="AL957" s="79"/>
      <c r="AM957" s="79"/>
      <c r="AN957" s="79"/>
      <c r="AO957" s="79"/>
      <c r="AP957" s="79"/>
      <c r="AQ957" s="79"/>
      <c r="AR957" s="79"/>
      <c r="AS957" s="79"/>
      <c r="AT957" s="79"/>
    </row>
    <row r="958" spans="23:46" ht="12.75">
      <c r="W958" s="79"/>
      <c r="X958" s="79"/>
      <c r="Y958" s="79"/>
      <c r="Z958" s="79"/>
      <c r="AA958" s="79"/>
      <c r="AB958" s="79"/>
      <c r="AC958" s="79"/>
      <c r="AD958" s="79"/>
      <c r="AE958" s="79"/>
      <c r="AF958" s="79"/>
      <c r="AG958" s="79"/>
      <c r="AH958" s="79"/>
      <c r="AI958" s="79"/>
      <c r="AJ958" s="79"/>
      <c r="AK958" s="79"/>
      <c r="AL958" s="79"/>
      <c r="AM958" s="79"/>
      <c r="AN958" s="79"/>
      <c r="AO958" s="79"/>
      <c r="AP958" s="79"/>
      <c r="AQ958" s="79"/>
      <c r="AR958" s="79"/>
      <c r="AS958" s="79"/>
      <c r="AT958" s="79"/>
    </row>
    <row r="959" spans="23:46" ht="12.75">
      <c r="W959" s="79"/>
      <c r="X959" s="79"/>
      <c r="Y959" s="79"/>
      <c r="Z959" s="79"/>
      <c r="AA959" s="79"/>
      <c r="AB959" s="79"/>
      <c r="AC959" s="79"/>
      <c r="AD959" s="79"/>
      <c r="AE959" s="79"/>
      <c r="AF959" s="79"/>
      <c r="AG959" s="79"/>
      <c r="AH959" s="79"/>
      <c r="AI959" s="79"/>
      <c r="AJ959" s="79"/>
      <c r="AK959" s="79"/>
      <c r="AL959" s="79"/>
      <c r="AM959" s="79"/>
      <c r="AN959" s="79"/>
      <c r="AO959" s="79"/>
      <c r="AP959" s="79"/>
      <c r="AQ959" s="79"/>
      <c r="AR959" s="79"/>
      <c r="AS959" s="79"/>
      <c r="AT959" s="79"/>
    </row>
    <row r="960" spans="23:46" ht="12.75">
      <c r="W960" s="79"/>
      <c r="X960" s="79"/>
      <c r="Y960" s="79"/>
      <c r="Z960" s="79"/>
      <c r="AA960" s="79"/>
      <c r="AB960" s="79"/>
      <c r="AC960" s="79"/>
      <c r="AD960" s="79"/>
      <c r="AE960" s="79"/>
      <c r="AF960" s="79"/>
      <c r="AG960" s="79"/>
      <c r="AH960" s="79"/>
      <c r="AI960" s="79"/>
      <c r="AJ960" s="79"/>
      <c r="AK960" s="79"/>
      <c r="AL960" s="79"/>
      <c r="AM960" s="79"/>
      <c r="AN960" s="79"/>
      <c r="AO960" s="79"/>
      <c r="AP960" s="79"/>
      <c r="AQ960" s="79"/>
      <c r="AR960" s="79"/>
      <c r="AS960" s="79"/>
      <c r="AT960" s="79"/>
    </row>
    <row r="961" spans="23:46" ht="12.75">
      <c r="W961" s="79"/>
      <c r="X961" s="79"/>
      <c r="Y961" s="79"/>
      <c r="Z961" s="79"/>
      <c r="AA961" s="79"/>
      <c r="AB961" s="79"/>
      <c r="AC961" s="79"/>
      <c r="AD961" s="79"/>
      <c r="AE961" s="79"/>
      <c r="AF961" s="79"/>
      <c r="AG961" s="79"/>
      <c r="AH961" s="79"/>
      <c r="AI961" s="79"/>
      <c r="AJ961" s="79"/>
      <c r="AK961" s="79"/>
      <c r="AL961" s="79"/>
      <c r="AM961" s="79"/>
      <c r="AN961" s="79"/>
      <c r="AO961" s="79"/>
      <c r="AP961" s="79"/>
      <c r="AQ961" s="79"/>
      <c r="AR961" s="79"/>
      <c r="AS961" s="79"/>
      <c r="AT961" s="79"/>
    </row>
    <row r="962" spans="23:46" ht="12.75">
      <c r="W962" s="79"/>
      <c r="X962" s="79"/>
      <c r="Y962" s="79"/>
      <c r="Z962" s="79"/>
      <c r="AA962" s="79"/>
      <c r="AB962" s="79"/>
      <c r="AC962" s="79"/>
      <c r="AD962" s="79"/>
      <c r="AE962" s="79"/>
      <c r="AF962" s="79"/>
      <c r="AG962" s="79"/>
      <c r="AH962" s="79"/>
      <c r="AI962" s="79"/>
      <c r="AJ962" s="79"/>
      <c r="AK962" s="79"/>
      <c r="AL962" s="79"/>
      <c r="AM962" s="79"/>
      <c r="AN962" s="79"/>
      <c r="AO962" s="79"/>
      <c r="AP962" s="79"/>
      <c r="AQ962" s="79"/>
      <c r="AR962" s="79"/>
      <c r="AS962" s="79"/>
      <c r="AT962" s="79"/>
    </row>
    <row r="963" spans="23:46" ht="12.75">
      <c r="W963" s="79"/>
      <c r="X963" s="79"/>
      <c r="Y963" s="79"/>
      <c r="Z963" s="79"/>
      <c r="AA963" s="79"/>
      <c r="AB963" s="79"/>
      <c r="AC963" s="79"/>
      <c r="AD963" s="79"/>
      <c r="AE963" s="79"/>
      <c r="AF963" s="79"/>
      <c r="AG963" s="79"/>
      <c r="AH963" s="79"/>
      <c r="AI963" s="79"/>
      <c r="AJ963" s="79"/>
      <c r="AK963" s="79"/>
      <c r="AL963" s="79"/>
      <c r="AM963" s="79"/>
      <c r="AN963" s="79"/>
      <c r="AO963" s="79"/>
      <c r="AP963" s="79"/>
      <c r="AQ963" s="79"/>
      <c r="AR963" s="79"/>
      <c r="AS963" s="79"/>
      <c r="AT963" s="79"/>
    </row>
    <row r="964" spans="23:46" ht="12.75">
      <c r="W964" s="79"/>
      <c r="X964" s="79"/>
      <c r="Y964" s="79"/>
      <c r="Z964" s="79"/>
      <c r="AA964" s="79"/>
      <c r="AB964" s="79"/>
      <c r="AC964" s="79"/>
      <c r="AD964" s="79"/>
      <c r="AE964" s="79"/>
      <c r="AF964" s="79"/>
      <c r="AG964" s="79"/>
      <c r="AH964" s="79"/>
      <c r="AI964" s="79"/>
      <c r="AJ964" s="79"/>
      <c r="AK964" s="79"/>
      <c r="AL964" s="79"/>
      <c r="AM964" s="79"/>
      <c r="AN964" s="79"/>
      <c r="AO964" s="79"/>
      <c r="AP964" s="79"/>
      <c r="AQ964" s="79"/>
      <c r="AR964" s="79"/>
      <c r="AS964" s="79"/>
      <c r="AT964" s="79"/>
    </row>
    <row r="965" spans="23:46" ht="12.75">
      <c r="W965" s="79"/>
      <c r="X965" s="79"/>
      <c r="Y965" s="79"/>
      <c r="Z965" s="79"/>
      <c r="AA965" s="79"/>
      <c r="AB965" s="79"/>
      <c r="AC965" s="79"/>
      <c r="AD965" s="79"/>
      <c r="AE965" s="79"/>
      <c r="AF965" s="79"/>
      <c r="AG965" s="79"/>
      <c r="AH965" s="79"/>
      <c r="AI965" s="79"/>
      <c r="AJ965" s="79"/>
      <c r="AK965" s="79"/>
      <c r="AL965" s="79"/>
      <c r="AM965" s="79"/>
      <c r="AN965" s="79"/>
      <c r="AO965" s="79"/>
      <c r="AP965" s="79"/>
      <c r="AQ965" s="79"/>
      <c r="AR965" s="79"/>
      <c r="AS965" s="79"/>
      <c r="AT965" s="79"/>
    </row>
    <row r="966" spans="23:46" ht="12.75">
      <c r="W966" s="79"/>
      <c r="X966" s="79"/>
      <c r="Y966" s="79"/>
      <c r="Z966" s="79"/>
      <c r="AA966" s="79"/>
      <c r="AB966" s="79"/>
      <c r="AC966" s="79"/>
      <c r="AD966" s="79"/>
      <c r="AE966" s="79"/>
      <c r="AF966" s="79"/>
      <c r="AG966" s="79"/>
      <c r="AH966" s="79"/>
      <c r="AI966" s="79"/>
      <c r="AJ966" s="79"/>
      <c r="AK966" s="79"/>
      <c r="AL966" s="79"/>
      <c r="AM966" s="79"/>
      <c r="AN966" s="79"/>
      <c r="AO966" s="79"/>
      <c r="AP966" s="79"/>
      <c r="AQ966" s="79"/>
      <c r="AR966" s="79"/>
      <c r="AS966" s="79"/>
      <c r="AT966" s="79"/>
    </row>
    <row r="967" spans="23:46" ht="12.75">
      <c r="W967" s="79"/>
      <c r="X967" s="79"/>
      <c r="Y967" s="79"/>
      <c r="Z967" s="79"/>
      <c r="AA967" s="79"/>
      <c r="AB967" s="79"/>
      <c r="AC967" s="79"/>
      <c r="AD967" s="79"/>
      <c r="AE967" s="79"/>
      <c r="AF967" s="79"/>
      <c r="AG967" s="79"/>
      <c r="AH967" s="79"/>
      <c r="AI967" s="79"/>
      <c r="AJ967" s="79"/>
      <c r="AK967" s="79"/>
      <c r="AL967" s="79"/>
      <c r="AM967" s="79"/>
      <c r="AN967" s="79"/>
      <c r="AO967" s="79"/>
      <c r="AP967" s="79"/>
      <c r="AQ967" s="79"/>
      <c r="AR967" s="79"/>
      <c r="AS967" s="79"/>
      <c r="AT967" s="79"/>
    </row>
    <row r="968" spans="23:46" ht="12.75">
      <c r="W968" s="79"/>
      <c r="X968" s="79"/>
      <c r="Y968" s="79"/>
      <c r="Z968" s="79"/>
      <c r="AA968" s="79"/>
      <c r="AB968" s="79"/>
      <c r="AC968" s="79"/>
      <c r="AD968" s="79"/>
      <c r="AE968" s="79"/>
      <c r="AF968" s="79"/>
      <c r="AG968" s="79"/>
      <c r="AH968" s="79"/>
      <c r="AI968" s="79"/>
      <c r="AJ968" s="79"/>
      <c r="AK968" s="79"/>
      <c r="AL968" s="79"/>
      <c r="AM968" s="79"/>
      <c r="AN968" s="79"/>
      <c r="AO968" s="79"/>
      <c r="AP968" s="79"/>
      <c r="AQ968" s="79"/>
      <c r="AR968" s="79"/>
      <c r="AS968" s="79"/>
      <c r="AT968" s="79"/>
    </row>
    <row r="969" spans="23:46" ht="12.75">
      <c r="W969" s="79"/>
      <c r="X969" s="79"/>
      <c r="Y969" s="79"/>
      <c r="Z969" s="79"/>
      <c r="AA969" s="79"/>
      <c r="AB969" s="79"/>
      <c r="AC969" s="79"/>
      <c r="AD969" s="79"/>
      <c r="AE969" s="79"/>
      <c r="AF969" s="79"/>
      <c r="AG969" s="79"/>
      <c r="AH969" s="79"/>
      <c r="AI969" s="79"/>
      <c r="AJ969" s="79"/>
      <c r="AK969" s="79"/>
      <c r="AL969" s="79"/>
      <c r="AM969" s="79"/>
      <c r="AN969" s="79"/>
      <c r="AO969" s="79"/>
      <c r="AP969" s="79"/>
      <c r="AQ969" s="79"/>
      <c r="AR969" s="79"/>
      <c r="AS969" s="79"/>
      <c r="AT969" s="79"/>
    </row>
    <row r="970" spans="23:46" ht="12.75">
      <c r="W970" s="79"/>
      <c r="X970" s="79"/>
      <c r="Y970" s="79"/>
      <c r="Z970" s="79"/>
      <c r="AA970" s="79"/>
      <c r="AB970" s="79"/>
      <c r="AC970" s="79"/>
      <c r="AD970" s="79"/>
      <c r="AE970" s="79"/>
      <c r="AF970" s="79"/>
      <c r="AG970" s="79"/>
      <c r="AH970" s="79"/>
      <c r="AI970" s="79"/>
      <c r="AJ970" s="79"/>
      <c r="AK970" s="79"/>
      <c r="AL970" s="79"/>
      <c r="AM970" s="79"/>
      <c r="AN970" s="79"/>
      <c r="AO970" s="79"/>
      <c r="AP970" s="79"/>
      <c r="AQ970" s="79"/>
      <c r="AR970" s="79"/>
      <c r="AS970" s="79"/>
      <c r="AT970" s="79"/>
    </row>
    <row r="971" spans="23:46" ht="12.75">
      <c r="W971" s="79"/>
      <c r="X971" s="79"/>
      <c r="Y971" s="79"/>
      <c r="Z971" s="79"/>
      <c r="AA971" s="79"/>
      <c r="AB971" s="79"/>
      <c r="AC971" s="79"/>
      <c r="AD971" s="79"/>
      <c r="AE971" s="79"/>
      <c r="AF971" s="79"/>
      <c r="AG971" s="79"/>
      <c r="AH971" s="79"/>
      <c r="AI971" s="79"/>
      <c r="AJ971" s="79"/>
      <c r="AK971" s="79"/>
      <c r="AL971" s="79"/>
      <c r="AM971" s="79"/>
      <c r="AN971" s="79"/>
      <c r="AO971" s="79"/>
      <c r="AP971" s="79"/>
      <c r="AQ971" s="79"/>
      <c r="AR971" s="79"/>
      <c r="AS971" s="79"/>
      <c r="AT971" s="79"/>
    </row>
    <row r="972" spans="23:46" ht="12.75">
      <c r="W972" s="79"/>
      <c r="X972" s="79"/>
      <c r="Y972" s="79"/>
      <c r="Z972" s="79"/>
      <c r="AA972" s="79"/>
      <c r="AB972" s="79"/>
      <c r="AC972" s="79"/>
      <c r="AD972" s="79"/>
      <c r="AE972" s="79"/>
      <c r="AF972" s="79"/>
      <c r="AG972" s="79"/>
      <c r="AH972" s="79"/>
      <c r="AI972" s="79"/>
      <c r="AJ972" s="79"/>
      <c r="AK972" s="79"/>
      <c r="AL972" s="79"/>
      <c r="AM972" s="79"/>
      <c r="AN972" s="79"/>
      <c r="AO972" s="79"/>
      <c r="AP972" s="79"/>
      <c r="AQ972" s="79"/>
      <c r="AR972" s="79"/>
      <c r="AS972" s="79"/>
      <c r="AT972" s="79"/>
    </row>
    <row r="973" spans="23:46" ht="12.75">
      <c r="W973" s="79"/>
      <c r="X973" s="79"/>
      <c r="Y973" s="79"/>
      <c r="Z973" s="79"/>
      <c r="AA973" s="79"/>
      <c r="AB973" s="79"/>
      <c r="AC973" s="79"/>
      <c r="AD973" s="79"/>
      <c r="AE973" s="79"/>
      <c r="AF973" s="79"/>
      <c r="AG973" s="79"/>
      <c r="AH973" s="79"/>
      <c r="AI973" s="79"/>
      <c r="AJ973" s="79"/>
      <c r="AK973" s="79"/>
      <c r="AL973" s="79"/>
      <c r="AM973" s="79"/>
      <c r="AN973" s="79"/>
      <c r="AO973" s="79"/>
      <c r="AP973" s="79"/>
      <c r="AQ973" s="79"/>
      <c r="AR973" s="79"/>
      <c r="AS973" s="79"/>
      <c r="AT973" s="79"/>
    </row>
    <row r="974" spans="23:46" ht="12.75">
      <c r="W974" s="79"/>
      <c r="X974" s="79"/>
      <c r="Y974" s="79"/>
      <c r="Z974" s="79"/>
      <c r="AA974" s="79"/>
      <c r="AB974" s="79"/>
      <c r="AC974" s="79"/>
      <c r="AD974" s="79"/>
      <c r="AE974" s="79"/>
      <c r="AF974" s="79"/>
      <c r="AG974" s="79"/>
      <c r="AH974" s="79"/>
      <c r="AI974" s="79"/>
      <c r="AJ974" s="79"/>
      <c r="AK974" s="79"/>
      <c r="AL974" s="79"/>
      <c r="AM974" s="79"/>
      <c r="AN974" s="79"/>
      <c r="AO974" s="79"/>
      <c r="AP974" s="79"/>
      <c r="AQ974" s="79"/>
      <c r="AR974" s="79"/>
      <c r="AS974" s="79"/>
      <c r="AT974" s="79"/>
    </row>
    <row r="975" spans="23:46" ht="12.75">
      <c r="W975" s="79"/>
      <c r="X975" s="79"/>
      <c r="Y975" s="79"/>
      <c r="Z975" s="79"/>
      <c r="AA975" s="79"/>
      <c r="AB975" s="79"/>
      <c r="AC975" s="79"/>
      <c r="AD975" s="79"/>
      <c r="AE975" s="79"/>
      <c r="AF975" s="79"/>
      <c r="AG975" s="79"/>
      <c r="AH975" s="79"/>
      <c r="AI975" s="79"/>
      <c r="AJ975" s="79"/>
      <c r="AK975" s="79"/>
      <c r="AL975" s="79"/>
      <c r="AM975" s="79"/>
      <c r="AN975" s="79"/>
      <c r="AO975" s="79"/>
      <c r="AP975" s="79"/>
      <c r="AQ975" s="79"/>
      <c r="AR975" s="79"/>
      <c r="AS975" s="79"/>
      <c r="AT975" s="79"/>
    </row>
    <row r="976" spans="23:46" ht="12.75">
      <c r="W976" s="79"/>
      <c r="X976" s="79"/>
      <c r="Y976" s="79"/>
      <c r="Z976" s="79"/>
      <c r="AA976" s="79"/>
      <c r="AB976" s="79"/>
      <c r="AC976" s="79"/>
      <c r="AD976" s="79"/>
      <c r="AE976" s="79"/>
      <c r="AF976" s="79"/>
      <c r="AG976" s="79"/>
      <c r="AH976" s="79"/>
      <c r="AI976" s="79"/>
      <c r="AJ976" s="79"/>
      <c r="AK976" s="79"/>
      <c r="AL976" s="79"/>
      <c r="AM976" s="79"/>
      <c r="AN976" s="79"/>
      <c r="AO976" s="79"/>
      <c r="AP976" s="79"/>
      <c r="AQ976" s="79"/>
      <c r="AR976" s="79"/>
      <c r="AS976" s="79"/>
      <c r="AT976" s="79"/>
    </row>
    <row r="977" spans="23:46" ht="12.75">
      <c r="W977" s="79"/>
      <c r="X977" s="79"/>
      <c r="Y977" s="79"/>
      <c r="Z977" s="79"/>
      <c r="AA977" s="79"/>
      <c r="AB977" s="79"/>
      <c r="AC977" s="79"/>
      <c r="AD977" s="79"/>
      <c r="AE977" s="79"/>
      <c r="AF977" s="79"/>
      <c r="AG977" s="79"/>
      <c r="AH977" s="79"/>
      <c r="AI977" s="79"/>
      <c r="AJ977" s="79"/>
      <c r="AK977" s="79"/>
      <c r="AL977" s="79"/>
      <c r="AM977" s="79"/>
      <c r="AN977" s="79"/>
      <c r="AO977" s="79"/>
      <c r="AP977" s="79"/>
      <c r="AQ977" s="79"/>
      <c r="AR977" s="79"/>
      <c r="AS977" s="79"/>
      <c r="AT977" s="79"/>
    </row>
    <row r="978" spans="23:46" ht="12.75">
      <c r="W978" s="79"/>
      <c r="X978" s="79"/>
      <c r="Y978" s="79"/>
      <c r="Z978" s="79"/>
      <c r="AA978" s="79"/>
      <c r="AB978" s="79"/>
      <c r="AC978" s="79"/>
      <c r="AD978" s="79"/>
      <c r="AE978" s="79"/>
      <c r="AF978" s="79"/>
      <c r="AG978" s="79"/>
      <c r="AH978" s="79"/>
      <c r="AI978" s="79"/>
      <c r="AJ978" s="79"/>
      <c r="AK978" s="79"/>
      <c r="AL978" s="79"/>
      <c r="AM978" s="79"/>
      <c r="AN978" s="79"/>
      <c r="AO978" s="79"/>
      <c r="AP978" s="79"/>
      <c r="AQ978" s="79"/>
      <c r="AR978" s="79"/>
      <c r="AS978" s="79"/>
      <c r="AT978" s="79"/>
    </row>
    <row r="979" spans="23:46" ht="12.75">
      <c r="W979" s="79"/>
      <c r="X979" s="79"/>
      <c r="Y979" s="79"/>
      <c r="Z979" s="79"/>
      <c r="AA979" s="79"/>
      <c r="AB979" s="79"/>
      <c r="AC979" s="79"/>
      <c r="AD979" s="79"/>
      <c r="AE979" s="79"/>
      <c r="AF979" s="79"/>
      <c r="AG979" s="79"/>
      <c r="AH979" s="79"/>
      <c r="AI979" s="79"/>
      <c r="AJ979" s="79"/>
      <c r="AK979" s="79"/>
      <c r="AL979" s="79"/>
      <c r="AM979" s="79"/>
      <c r="AN979" s="79"/>
      <c r="AO979" s="79"/>
      <c r="AP979" s="79"/>
      <c r="AQ979" s="79"/>
      <c r="AR979" s="79"/>
      <c r="AS979" s="79"/>
      <c r="AT979" s="79"/>
    </row>
    <row r="980" spans="23:46" ht="12.75">
      <c r="W980" s="79"/>
      <c r="X980" s="79"/>
      <c r="Y980" s="79"/>
      <c r="Z980" s="79"/>
      <c r="AA980" s="79"/>
      <c r="AB980" s="79"/>
      <c r="AC980" s="79"/>
      <c r="AD980" s="79"/>
      <c r="AE980" s="79"/>
      <c r="AF980" s="79"/>
      <c r="AG980" s="79"/>
      <c r="AH980" s="79"/>
      <c r="AI980" s="79"/>
      <c r="AJ980" s="79"/>
      <c r="AK980" s="79"/>
      <c r="AL980" s="79"/>
      <c r="AM980" s="79"/>
      <c r="AN980" s="79"/>
      <c r="AO980" s="79"/>
      <c r="AP980" s="79"/>
      <c r="AQ980" s="79"/>
      <c r="AR980" s="79"/>
      <c r="AS980" s="79"/>
      <c r="AT980" s="79"/>
    </row>
    <row r="981" spans="23:46" ht="12.75">
      <c r="W981" s="79"/>
      <c r="X981" s="79"/>
      <c r="Y981" s="79"/>
      <c r="Z981" s="79"/>
      <c r="AA981" s="79"/>
      <c r="AB981" s="79"/>
      <c r="AC981" s="79"/>
      <c r="AD981" s="79"/>
      <c r="AE981" s="79"/>
      <c r="AF981" s="79"/>
      <c r="AG981" s="79"/>
      <c r="AH981" s="79"/>
      <c r="AI981" s="79"/>
      <c r="AJ981" s="79"/>
      <c r="AK981" s="79"/>
      <c r="AL981" s="79"/>
      <c r="AM981" s="79"/>
      <c r="AN981" s="79"/>
      <c r="AO981" s="79"/>
      <c r="AP981" s="79"/>
      <c r="AQ981" s="79"/>
      <c r="AR981" s="79"/>
      <c r="AS981" s="79"/>
      <c r="AT981" s="79"/>
    </row>
    <row r="982" spans="23:46" ht="12.75">
      <c r="W982" s="79"/>
      <c r="X982" s="79"/>
      <c r="Y982" s="79"/>
      <c r="Z982" s="79"/>
      <c r="AA982" s="79"/>
      <c r="AB982" s="79"/>
      <c r="AC982" s="79"/>
      <c r="AD982" s="79"/>
      <c r="AE982" s="79"/>
      <c r="AF982" s="79"/>
      <c r="AG982" s="79"/>
      <c r="AH982" s="79"/>
      <c r="AI982" s="79"/>
      <c r="AJ982" s="79"/>
      <c r="AK982" s="79"/>
      <c r="AL982" s="79"/>
      <c r="AM982" s="79"/>
      <c r="AN982" s="79"/>
      <c r="AO982" s="79"/>
      <c r="AP982" s="79"/>
      <c r="AQ982" s="79"/>
      <c r="AR982" s="79"/>
      <c r="AS982" s="79"/>
      <c r="AT982" s="79"/>
    </row>
    <row r="983" spans="23:46" ht="12.75">
      <c r="W983" s="79"/>
      <c r="X983" s="79"/>
      <c r="Y983" s="79"/>
      <c r="Z983" s="79"/>
      <c r="AA983" s="79"/>
      <c r="AB983" s="79"/>
      <c r="AC983" s="79"/>
      <c r="AD983" s="79"/>
      <c r="AE983" s="79"/>
      <c r="AF983" s="79"/>
      <c r="AG983" s="79"/>
      <c r="AH983" s="79"/>
      <c r="AI983" s="79"/>
      <c r="AJ983" s="79"/>
      <c r="AK983" s="79"/>
      <c r="AL983" s="79"/>
      <c r="AM983" s="79"/>
      <c r="AN983" s="79"/>
      <c r="AO983" s="79"/>
      <c r="AP983" s="79"/>
      <c r="AQ983" s="79"/>
      <c r="AR983" s="79"/>
      <c r="AS983" s="79"/>
      <c r="AT983" s="79"/>
    </row>
    <row r="984" spans="23:46" ht="12.75">
      <c r="W984" s="79"/>
      <c r="X984" s="79"/>
      <c r="Y984" s="79"/>
      <c r="Z984" s="79"/>
      <c r="AA984" s="79"/>
      <c r="AB984" s="79"/>
      <c r="AC984" s="79"/>
      <c r="AD984" s="79"/>
      <c r="AE984" s="79"/>
      <c r="AF984" s="79"/>
      <c r="AG984" s="79"/>
      <c r="AH984" s="79"/>
      <c r="AI984" s="79"/>
      <c r="AJ984" s="79"/>
      <c r="AK984" s="79"/>
      <c r="AL984" s="79"/>
      <c r="AM984" s="79"/>
      <c r="AN984" s="79"/>
      <c r="AO984" s="79"/>
      <c r="AP984" s="79"/>
      <c r="AQ984" s="79"/>
      <c r="AR984" s="79"/>
      <c r="AS984" s="79"/>
      <c r="AT984" s="79"/>
    </row>
    <row r="985" spans="23:46" ht="12.75">
      <c r="W985" s="79"/>
      <c r="X985" s="79"/>
      <c r="Y985" s="79"/>
      <c r="Z985" s="79"/>
      <c r="AA985" s="79"/>
      <c r="AB985" s="79"/>
      <c r="AC985" s="79"/>
      <c r="AD985" s="79"/>
      <c r="AE985" s="79"/>
      <c r="AF985" s="79"/>
      <c r="AG985" s="79"/>
      <c r="AH985" s="79"/>
      <c r="AI985" s="79"/>
      <c r="AJ985" s="79"/>
      <c r="AK985" s="79"/>
      <c r="AL985" s="79"/>
      <c r="AM985" s="79"/>
      <c r="AN985" s="79"/>
      <c r="AO985" s="79"/>
      <c r="AP985" s="79"/>
      <c r="AQ985" s="79"/>
      <c r="AR985" s="79"/>
      <c r="AS985" s="79"/>
      <c r="AT985" s="79"/>
    </row>
    <row r="986" spans="23:46" ht="12.75">
      <c r="W986" s="79"/>
      <c r="X986" s="79"/>
      <c r="Y986" s="79"/>
      <c r="Z986" s="79"/>
      <c r="AA986" s="79"/>
      <c r="AB986" s="79"/>
      <c r="AC986" s="79"/>
      <c r="AD986" s="79"/>
      <c r="AE986" s="79"/>
      <c r="AF986" s="79"/>
      <c r="AG986" s="79"/>
      <c r="AH986" s="79"/>
      <c r="AI986" s="79"/>
      <c r="AJ986" s="79"/>
      <c r="AK986" s="79"/>
      <c r="AL986" s="79"/>
      <c r="AM986" s="79"/>
      <c r="AN986" s="79"/>
      <c r="AO986" s="79"/>
      <c r="AP986" s="79"/>
      <c r="AQ986" s="79"/>
      <c r="AR986" s="79"/>
      <c r="AS986" s="79"/>
      <c r="AT986" s="79"/>
    </row>
    <row r="987" spans="23:46" ht="12.75">
      <c r="W987" s="79"/>
      <c r="X987" s="79"/>
      <c r="Y987" s="79"/>
      <c r="Z987" s="79"/>
      <c r="AA987" s="79"/>
      <c r="AB987" s="79"/>
      <c r="AC987" s="79"/>
      <c r="AD987" s="79"/>
      <c r="AE987" s="79"/>
      <c r="AF987" s="79"/>
      <c r="AG987" s="79"/>
      <c r="AH987" s="79"/>
      <c r="AI987" s="79"/>
      <c r="AJ987" s="79"/>
      <c r="AK987" s="79"/>
      <c r="AL987" s="79"/>
      <c r="AM987" s="79"/>
      <c r="AN987" s="79"/>
      <c r="AO987" s="79"/>
      <c r="AP987" s="79"/>
      <c r="AQ987" s="79"/>
      <c r="AR987" s="79"/>
      <c r="AS987" s="79"/>
      <c r="AT987" s="79"/>
    </row>
    <row r="988" spans="23:46" ht="12.75">
      <c r="W988" s="79"/>
      <c r="X988" s="79"/>
      <c r="Y988" s="79"/>
      <c r="Z988" s="79"/>
      <c r="AA988" s="79"/>
      <c r="AB988" s="79"/>
      <c r="AC988" s="79"/>
      <c r="AD988" s="79"/>
      <c r="AE988" s="79"/>
      <c r="AF988" s="79"/>
      <c r="AG988" s="79"/>
      <c r="AH988" s="79"/>
      <c r="AI988" s="79"/>
      <c r="AJ988" s="79"/>
      <c r="AK988" s="79"/>
      <c r="AL988" s="79"/>
      <c r="AM988" s="79"/>
      <c r="AN988" s="79"/>
      <c r="AO988" s="79"/>
      <c r="AP988" s="79"/>
      <c r="AQ988" s="79"/>
      <c r="AR988" s="79"/>
      <c r="AS988" s="79"/>
      <c r="AT988" s="79"/>
    </row>
    <row r="989" spans="23:46" ht="12.75">
      <c r="W989" s="79"/>
      <c r="X989" s="79"/>
      <c r="Y989" s="79"/>
      <c r="Z989" s="79"/>
      <c r="AA989" s="79"/>
      <c r="AB989" s="79"/>
      <c r="AC989" s="79"/>
      <c r="AD989" s="79"/>
      <c r="AE989" s="79"/>
      <c r="AF989" s="79"/>
      <c r="AG989" s="79"/>
      <c r="AH989" s="79"/>
      <c r="AI989" s="79"/>
      <c r="AJ989" s="79"/>
      <c r="AK989" s="79"/>
      <c r="AL989" s="79"/>
      <c r="AM989" s="79"/>
      <c r="AN989" s="79"/>
      <c r="AO989" s="79"/>
      <c r="AP989" s="79"/>
      <c r="AQ989" s="79"/>
      <c r="AR989" s="79"/>
      <c r="AS989" s="79"/>
      <c r="AT989" s="79"/>
    </row>
    <row r="990" spans="23:46" ht="12.75">
      <c r="W990" s="79"/>
      <c r="X990" s="79"/>
      <c r="Y990" s="79"/>
      <c r="Z990" s="79"/>
      <c r="AA990" s="79"/>
      <c r="AB990" s="79"/>
      <c r="AC990" s="79"/>
      <c r="AD990" s="79"/>
      <c r="AE990" s="79"/>
      <c r="AF990" s="79"/>
      <c r="AG990" s="79"/>
      <c r="AH990" s="79"/>
      <c r="AI990" s="79"/>
      <c r="AJ990" s="79"/>
      <c r="AK990" s="79"/>
      <c r="AL990" s="79"/>
      <c r="AM990" s="79"/>
      <c r="AN990" s="79"/>
      <c r="AO990" s="79"/>
      <c r="AP990" s="79"/>
      <c r="AQ990" s="79"/>
      <c r="AR990" s="79"/>
      <c r="AS990" s="79"/>
      <c r="AT990" s="79"/>
    </row>
    <row r="991" spans="23:46" ht="12.75">
      <c r="W991" s="79"/>
      <c r="X991" s="79"/>
      <c r="Y991" s="79"/>
      <c r="Z991" s="79"/>
      <c r="AA991" s="79"/>
      <c r="AB991" s="79"/>
      <c r="AC991" s="79"/>
      <c r="AD991" s="79"/>
      <c r="AE991" s="79"/>
      <c r="AF991" s="79"/>
      <c r="AG991" s="79"/>
      <c r="AH991" s="79"/>
      <c r="AI991" s="79"/>
      <c r="AJ991" s="79"/>
      <c r="AK991" s="79"/>
      <c r="AL991" s="79"/>
      <c r="AM991" s="79"/>
      <c r="AN991" s="79"/>
      <c r="AO991" s="79"/>
      <c r="AP991" s="79"/>
      <c r="AQ991" s="79"/>
      <c r="AR991" s="79"/>
      <c r="AS991" s="79"/>
      <c r="AT991" s="79"/>
    </row>
    <row r="992" spans="23:46" ht="12.75">
      <c r="W992" s="79"/>
      <c r="X992" s="79"/>
      <c r="Y992" s="79"/>
      <c r="Z992" s="79"/>
      <c r="AA992" s="79"/>
      <c r="AB992" s="79"/>
      <c r="AC992" s="79"/>
      <c r="AD992" s="79"/>
      <c r="AE992" s="79"/>
      <c r="AF992" s="79"/>
      <c r="AG992" s="79"/>
      <c r="AH992" s="79"/>
      <c r="AI992" s="79"/>
      <c r="AJ992" s="79"/>
      <c r="AK992" s="79"/>
      <c r="AL992" s="79"/>
      <c r="AM992" s="79"/>
      <c r="AN992" s="79"/>
      <c r="AO992" s="79"/>
      <c r="AP992" s="79"/>
      <c r="AQ992" s="79"/>
      <c r="AR992" s="79"/>
      <c r="AS992" s="79"/>
      <c r="AT992" s="79"/>
    </row>
    <row r="993" spans="23:46" ht="12.75">
      <c r="W993" s="79"/>
      <c r="X993" s="79"/>
      <c r="Y993" s="79"/>
      <c r="Z993" s="79"/>
      <c r="AA993" s="79"/>
      <c r="AB993" s="79"/>
      <c r="AC993" s="79"/>
      <c r="AD993" s="79"/>
      <c r="AE993" s="79"/>
      <c r="AF993" s="79"/>
      <c r="AG993" s="79"/>
      <c r="AH993" s="79"/>
      <c r="AI993" s="79"/>
      <c r="AJ993" s="79"/>
      <c r="AK993" s="79"/>
      <c r="AL993" s="79"/>
      <c r="AM993" s="79"/>
      <c r="AN993" s="79"/>
      <c r="AO993" s="79"/>
      <c r="AP993" s="79"/>
      <c r="AQ993" s="79"/>
      <c r="AR993" s="79"/>
      <c r="AS993" s="79"/>
      <c r="AT993" s="79"/>
    </row>
    <row r="994" spans="23:46" ht="12.75">
      <c r="W994" s="79"/>
      <c r="X994" s="79"/>
      <c r="Y994" s="79"/>
      <c r="Z994" s="79"/>
      <c r="AA994" s="79"/>
      <c r="AB994" s="79"/>
      <c r="AC994" s="79"/>
      <c r="AD994" s="79"/>
      <c r="AE994" s="79"/>
      <c r="AF994" s="79"/>
      <c r="AG994" s="79"/>
      <c r="AH994" s="79"/>
      <c r="AI994" s="79"/>
      <c r="AJ994" s="79"/>
      <c r="AK994" s="79"/>
      <c r="AL994" s="79"/>
      <c r="AM994" s="79"/>
      <c r="AN994" s="79"/>
      <c r="AO994" s="79"/>
      <c r="AP994" s="79"/>
      <c r="AQ994" s="79"/>
      <c r="AR994" s="79"/>
      <c r="AS994" s="79"/>
      <c r="AT994" s="79"/>
    </row>
    <row r="995" spans="23:46" ht="12.75">
      <c r="W995" s="79"/>
      <c r="X995" s="79"/>
      <c r="Y995" s="79"/>
      <c r="Z995" s="79"/>
      <c r="AA995" s="79"/>
      <c r="AB995" s="79"/>
      <c r="AC995" s="79"/>
      <c r="AD995" s="79"/>
      <c r="AE995" s="79"/>
      <c r="AF995" s="79"/>
      <c r="AG995" s="79"/>
      <c r="AH995" s="79"/>
      <c r="AI995" s="79"/>
      <c r="AJ995" s="79"/>
      <c r="AK995" s="79"/>
      <c r="AL995" s="79"/>
      <c r="AM995" s="79"/>
      <c r="AN995" s="79"/>
      <c r="AO995" s="79"/>
      <c r="AP995" s="79"/>
      <c r="AQ995" s="79"/>
      <c r="AR995" s="79"/>
      <c r="AS995" s="79"/>
      <c r="AT995" s="79"/>
    </row>
    <row r="996" spans="23:46" ht="12.75">
      <c r="W996" s="79"/>
      <c r="X996" s="79"/>
      <c r="Y996" s="79"/>
      <c r="Z996" s="79"/>
      <c r="AA996" s="79"/>
      <c r="AB996" s="79"/>
      <c r="AC996" s="79"/>
      <c r="AD996" s="79"/>
      <c r="AE996" s="79"/>
      <c r="AF996" s="79"/>
      <c r="AG996" s="79"/>
      <c r="AH996" s="79"/>
      <c r="AI996" s="79"/>
      <c r="AJ996" s="79"/>
      <c r="AK996" s="79"/>
      <c r="AL996" s="79"/>
      <c r="AM996" s="79"/>
      <c r="AN996" s="79"/>
      <c r="AO996" s="79"/>
      <c r="AP996" s="79"/>
      <c r="AQ996" s="79"/>
      <c r="AR996" s="79"/>
      <c r="AS996" s="79"/>
      <c r="AT996" s="79"/>
    </row>
    <row r="997" spans="23:46" ht="12.75">
      <c r="W997" s="79"/>
      <c r="X997" s="79"/>
      <c r="Y997" s="79"/>
      <c r="Z997" s="79"/>
      <c r="AA997" s="79"/>
      <c r="AB997" s="79"/>
      <c r="AC997" s="79"/>
      <c r="AD997" s="79"/>
      <c r="AE997" s="79"/>
      <c r="AF997" s="79"/>
      <c r="AG997" s="79"/>
      <c r="AH997" s="79"/>
      <c r="AI997" s="79"/>
      <c r="AJ997" s="79"/>
      <c r="AK997" s="79"/>
      <c r="AL997" s="79"/>
      <c r="AM997" s="79"/>
      <c r="AN997" s="79"/>
      <c r="AO997" s="79"/>
      <c r="AP997" s="79"/>
      <c r="AQ997" s="79"/>
      <c r="AR997" s="79"/>
      <c r="AS997" s="79"/>
      <c r="AT997" s="79"/>
    </row>
    <row r="998" spans="23:46" ht="12.75">
      <c r="W998" s="79"/>
      <c r="X998" s="79"/>
      <c r="Y998" s="79"/>
      <c r="Z998" s="79"/>
      <c r="AA998" s="79"/>
      <c r="AB998" s="79"/>
      <c r="AC998" s="79"/>
      <c r="AD998" s="79"/>
      <c r="AE998" s="79"/>
      <c r="AF998" s="79"/>
      <c r="AG998" s="79"/>
      <c r="AH998" s="79"/>
      <c r="AI998" s="79"/>
      <c r="AJ998" s="79"/>
      <c r="AK998" s="79"/>
      <c r="AL998" s="79"/>
      <c r="AM998" s="79"/>
      <c r="AN998" s="79"/>
      <c r="AO998" s="79"/>
      <c r="AP998" s="79"/>
      <c r="AQ998" s="79"/>
      <c r="AR998" s="79"/>
      <c r="AS998" s="79"/>
      <c r="AT998" s="79"/>
    </row>
    <row r="999" spans="23:46" ht="12.75">
      <c r="W999" s="79"/>
      <c r="X999" s="79"/>
      <c r="Y999" s="79"/>
      <c r="Z999" s="79"/>
      <c r="AA999" s="79"/>
      <c r="AB999" s="79"/>
      <c r="AC999" s="79"/>
      <c r="AD999" s="79"/>
      <c r="AE999" s="79"/>
      <c r="AF999" s="79"/>
      <c r="AG999" s="79"/>
      <c r="AH999" s="79"/>
      <c r="AI999" s="79"/>
      <c r="AJ999" s="79"/>
      <c r="AK999" s="79"/>
      <c r="AL999" s="79"/>
      <c r="AM999" s="79"/>
      <c r="AN999" s="79"/>
      <c r="AO999" s="79"/>
      <c r="AP999" s="79"/>
      <c r="AQ999" s="79"/>
      <c r="AR999" s="79"/>
      <c r="AS999" s="79"/>
      <c r="AT999" s="79"/>
    </row>
    <row r="1000" spans="23:46" ht="12.75">
      <c r="W1000" s="79"/>
      <c r="X1000" s="79"/>
      <c r="Y1000" s="79"/>
      <c r="Z1000" s="79"/>
      <c r="AA1000" s="79"/>
      <c r="AB1000" s="79"/>
      <c r="AC1000" s="79"/>
      <c r="AD1000" s="79"/>
      <c r="AE1000" s="79"/>
      <c r="AF1000" s="79"/>
      <c r="AG1000" s="79"/>
      <c r="AH1000" s="79"/>
      <c r="AI1000" s="79"/>
      <c r="AJ1000" s="79"/>
      <c r="AK1000" s="79"/>
      <c r="AL1000" s="79"/>
      <c r="AM1000" s="79"/>
      <c r="AN1000" s="79"/>
      <c r="AO1000" s="79"/>
      <c r="AP1000" s="79"/>
      <c r="AQ1000" s="79"/>
      <c r="AR1000" s="79"/>
      <c r="AS1000" s="79"/>
      <c r="AT1000" s="79"/>
    </row>
    <row r="1001" spans="23:46" ht="12.75">
      <c r="W1001" s="79"/>
      <c r="X1001" s="79"/>
      <c r="Y1001" s="79"/>
      <c r="Z1001" s="79"/>
      <c r="AA1001" s="79"/>
      <c r="AB1001" s="79"/>
      <c r="AC1001" s="79"/>
      <c r="AD1001" s="79"/>
      <c r="AE1001" s="79"/>
      <c r="AF1001" s="79"/>
      <c r="AG1001" s="79"/>
      <c r="AH1001" s="79"/>
      <c r="AI1001" s="79"/>
      <c r="AJ1001" s="79"/>
      <c r="AK1001" s="79"/>
      <c r="AL1001" s="79"/>
      <c r="AM1001" s="79"/>
      <c r="AN1001" s="79"/>
      <c r="AO1001" s="79"/>
      <c r="AP1001" s="79"/>
      <c r="AQ1001" s="79"/>
      <c r="AR1001" s="79"/>
      <c r="AS1001" s="79"/>
      <c r="AT1001" s="79"/>
    </row>
    <row r="1002" spans="23:46" ht="12.75">
      <c r="W1002" s="79"/>
      <c r="X1002" s="79"/>
      <c r="Y1002" s="79"/>
      <c r="Z1002" s="79"/>
      <c r="AA1002" s="79"/>
      <c r="AB1002" s="79"/>
      <c r="AC1002" s="79"/>
      <c r="AD1002" s="79"/>
      <c r="AE1002" s="79"/>
      <c r="AF1002" s="79"/>
      <c r="AG1002" s="79"/>
      <c r="AH1002" s="79"/>
      <c r="AI1002" s="79"/>
      <c r="AJ1002" s="79"/>
      <c r="AK1002" s="79"/>
      <c r="AL1002" s="79"/>
      <c r="AM1002" s="79"/>
      <c r="AN1002" s="79"/>
      <c r="AO1002" s="79"/>
      <c r="AP1002" s="79"/>
      <c r="AQ1002" s="79"/>
      <c r="AR1002" s="79"/>
      <c r="AS1002" s="79"/>
      <c r="AT1002" s="79"/>
    </row>
    <row r="1003" spans="23:46" ht="12.75">
      <c r="W1003" s="79"/>
      <c r="X1003" s="79"/>
      <c r="Y1003" s="79"/>
      <c r="Z1003" s="79"/>
      <c r="AA1003" s="79"/>
      <c r="AB1003" s="79"/>
      <c r="AC1003" s="79"/>
      <c r="AD1003" s="79"/>
      <c r="AE1003" s="79"/>
      <c r="AF1003" s="79"/>
      <c r="AG1003" s="79"/>
      <c r="AH1003" s="79"/>
      <c r="AI1003" s="79"/>
      <c r="AJ1003" s="79"/>
      <c r="AK1003" s="79"/>
      <c r="AL1003" s="79"/>
      <c r="AM1003" s="79"/>
      <c r="AN1003" s="79"/>
      <c r="AO1003" s="79"/>
      <c r="AP1003" s="79"/>
      <c r="AQ1003" s="79"/>
      <c r="AR1003" s="79"/>
      <c r="AS1003" s="79"/>
      <c r="AT1003" s="79"/>
    </row>
    <row r="1004" spans="23:46" ht="12.75">
      <c r="W1004" s="79"/>
      <c r="X1004" s="79"/>
      <c r="Y1004" s="79"/>
      <c r="Z1004" s="79"/>
      <c r="AA1004" s="79"/>
      <c r="AB1004" s="79"/>
      <c r="AC1004" s="79"/>
      <c r="AD1004" s="79"/>
      <c r="AE1004" s="79"/>
      <c r="AF1004" s="79"/>
      <c r="AG1004" s="79"/>
      <c r="AH1004" s="79"/>
      <c r="AI1004" s="79"/>
      <c r="AJ1004" s="79"/>
      <c r="AK1004" s="79"/>
      <c r="AL1004" s="79"/>
      <c r="AM1004" s="79"/>
      <c r="AN1004" s="79"/>
      <c r="AO1004" s="79"/>
      <c r="AP1004" s="79"/>
      <c r="AQ1004" s="79"/>
      <c r="AR1004" s="79"/>
      <c r="AS1004" s="79"/>
      <c r="AT1004" s="79"/>
    </row>
    <row r="1005" spans="23:46" ht="12.75">
      <c r="W1005" s="79"/>
      <c r="X1005" s="79"/>
      <c r="Y1005" s="79"/>
      <c r="Z1005" s="79"/>
      <c r="AA1005" s="79"/>
      <c r="AB1005" s="79"/>
      <c r="AC1005" s="79"/>
      <c r="AD1005" s="79"/>
      <c r="AE1005" s="79"/>
      <c r="AF1005" s="79"/>
      <c r="AG1005" s="79"/>
      <c r="AH1005" s="79"/>
      <c r="AI1005" s="79"/>
      <c r="AJ1005" s="79"/>
      <c r="AK1005" s="79"/>
      <c r="AL1005" s="79"/>
      <c r="AM1005" s="79"/>
      <c r="AN1005" s="79"/>
      <c r="AO1005" s="79"/>
      <c r="AP1005" s="79"/>
      <c r="AQ1005" s="79"/>
      <c r="AR1005" s="79"/>
      <c r="AS1005" s="79"/>
      <c r="AT1005" s="79"/>
    </row>
    <row r="1006" spans="23:46" ht="12.75">
      <c r="W1006" s="79"/>
      <c r="X1006" s="79"/>
      <c r="Y1006" s="79"/>
      <c r="Z1006" s="79"/>
      <c r="AA1006" s="79"/>
      <c r="AB1006" s="79"/>
      <c r="AC1006" s="79"/>
      <c r="AD1006" s="79"/>
      <c r="AE1006" s="79"/>
      <c r="AF1006" s="79"/>
      <c r="AG1006" s="79"/>
      <c r="AH1006" s="79"/>
      <c r="AI1006" s="79"/>
      <c r="AJ1006" s="79"/>
      <c r="AK1006" s="79"/>
      <c r="AL1006" s="79"/>
      <c r="AM1006" s="79"/>
      <c r="AN1006" s="79"/>
      <c r="AO1006" s="79"/>
      <c r="AP1006" s="79"/>
      <c r="AQ1006" s="79"/>
      <c r="AR1006" s="79"/>
      <c r="AS1006" s="79"/>
      <c r="AT1006" s="79"/>
    </row>
    <row r="1007" spans="23:46" ht="12.75">
      <c r="W1007" s="79"/>
      <c r="X1007" s="79"/>
      <c r="Y1007" s="79"/>
      <c r="Z1007" s="79"/>
      <c r="AA1007" s="79"/>
      <c r="AB1007" s="79"/>
      <c r="AC1007" s="79"/>
      <c r="AD1007" s="79"/>
      <c r="AE1007" s="79"/>
      <c r="AF1007" s="79"/>
      <c r="AG1007" s="79"/>
      <c r="AH1007" s="79"/>
      <c r="AI1007" s="79"/>
      <c r="AJ1007" s="79"/>
      <c r="AK1007" s="79"/>
      <c r="AL1007" s="79"/>
      <c r="AM1007" s="79"/>
      <c r="AN1007" s="79"/>
      <c r="AO1007" s="79"/>
      <c r="AP1007" s="79"/>
      <c r="AQ1007" s="79"/>
      <c r="AR1007" s="79"/>
      <c r="AS1007" s="79"/>
      <c r="AT1007" s="79"/>
    </row>
    <row r="1008" spans="23:46" ht="12.75">
      <c r="W1008" s="79"/>
      <c r="X1008" s="79"/>
      <c r="Y1008" s="79"/>
      <c r="Z1008" s="79"/>
      <c r="AA1008" s="79"/>
      <c r="AB1008" s="79"/>
      <c r="AC1008" s="79"/>
      <c r="AD1008" s="79"/>
      <c r="AE1008" s="79"/>
      <c r="AF1008" s="79"/>
      <c r="AG1008" s="79"/>
      <c r="AH1008" s="79"/>
      <c r="AI1008" s="79"/>
      <c r="AJ1008" s="79"/>
      <c r="AK1008" s="79"/>
      <c r="AL1008" s="79"/>
      <c r="AM1008" s="79"/>
      <c r="AN1008" s="79"/>
      <c r="AO1008" s="79"/>
      <c r="AP1008" s="79"/>
      <c r="AQ1008" s="79"/>
      <c r="AR1008" s="79"/>
      <c r="AS1008" s="79"/>
      <c r="AT1008" s="79"/>
    </row>
    <row r="1009" spans="23:46" ht="12.75">
      <c r="W1009" s="79"/>
      <c r="X1009" s="79"/>
      <c r="Y1009" s="79"/>
      <c r="Z1009" s="79"/>
      <c r="AA1009" s="79"/>
      <c r="AB1009" s="79"/>
      <c r="AC1009" s="79"/>
      <c r="AD1009" s="79"/>
      <c r="AE1009" s="79"/>
      <c r="AF1009" s="79"/>
      <c r="AG1009" s="79"/>
      <c r="AH1009" s="79"/>
      <c r="AI1009" s="79"/>
      <c r="AJ1009" s="79"/>
      <c r="AK1009" s="79"/>
      <c r="AL1009" s="79"/>
      <c r="AM1009" s="79"/>
      <c r="AN1009" s="79"/>
      <c r="AO1009" s="79"/>
      <c r="AP1009" s="79"/>
      <c r="AQ1009" s="79"/>
      <c r="AR1009" s="79"/>
      <c r="AS1009" s="79"/>
      <c r="AT1009" s="79"/>
    </row>
    <row r="1010" spans="23:46" ht="12.75">
      <c r="W1010" s="79"/>
      <c r="X1010" s="79"/>
      <c r="Y1010" s="79"/>
      <c r="Z1010" s="79"/>
      <c r="AA1010" s="79"/>
      <c r="AB1010" s="79"/>
      <c r="AC1010" s="79"/>
      <c r="AD1010" s="79"/>
      <c r="AE1010" s="79"/>
      <c r="AF1010" s="79"/>
      <c r="AG1010" s="79"/>
      <c r="AH1010" s="79"/>
      <c r="AI1010" s="79"/>
      <c r="AJ1010" s="79"/>
      <c r="AK1010" s="79"/>
      <c r="AL1010" s="79"/>
      <c r="AM1010" s="79"/>
      <c r="AN1010" s="79"/>
      <c r="AO1010" s="79"/>
      <c r="AP1010" s="79"/>
      <c r="AQ1010" s="79"/>
      <c r="AR1010" s="79"/>
      <c r="AS1010" s="79"/>
      <c r="AT1010" s="79"/>
    </row>
    <row r="1011" spans="23:46" ht="12.75">
      <c r="W1011" s="79"/>
      <c r="X1011" s="79"/>
      <c r="Y1011" s="79"/>
      <c r="Z1011" s="79"/>
      <c r="AA1011" s="79"/>
      <c r="AB1011" s="79"/>
      <c r="AC1011" s="79"/>
      <c r="AD1011" s="79"/>
      <c r="AE1011" s="79"/>
      <c r="AF1011" s="79"/>
      <c r="AG1011" s="79"/>
      <c r="AH1011" s="79"/>
      <c r="AI1011" s="79"/>
      <c r="AJ1011" s="79"/>
      <c r="AK1011" s="79"/>
      <c r="AL1011" s="79"/>
      <c r="AM1011" s="79"/>
      <c r="AN1011" s="79"/>
      <c r="AO1011" s="79"/>
      <c r="AP1011" s="79"/>
      <c r="AQ1011" s="79"/>
      <c r="AR1011" s="79"/>
      <c r="AS1011" s="79"/>
      <c r="AT1011" s="79"/>
    </row>
    <row r="1012" spans="23:46" ht="12.75">
      <c r="W1012" s="79"/>
      <c r="X1012" s="79"/>
      <c r="Y1012" s="79"/>
      <c r="Z1012" s="79"/>
      <c r="AA1012" s="79"/>
      <c r="AB1012" s="79"/>
      <c r="AC1012" s="79"/>
      <c r="AD1012" s="79"/>
      <c r="AE1012" s="79"/>
      <c r="AF1012" s="79"/>
      <c r="AG1012" s="79"/>
      <c r="AH1012" s="79"/>
      <c r="AI1012" s="79"/>
      <c r="AJ1012" s="79"/>
      <c r="AK1012" s="79"/>
      <c r="AL1012" s="79"/>
      <c r="AM1012" s="79"/>
      <c r="AN1012" s="79"/>
      <c r="AO1012" s="79"/>
      <c r="AP1012" s="79"/>
      <c r="AQ1012" s="79"/>
      <c r="AR1012" s="79"/>
      <c r="AS1012" s="79"/>
      <c r="AT1012" s="79"/>
    </row>
    <row r="1013" spans="23:46" ht="12.75">
      <c r="W1013" s="79"/>
      <c r="X1013" s="79"/>
      <c r="Y1013" s="79"/>
      <c r="Z1013" s="79"/>
      <c r="AA1013" s="79"/>
      <c r="AB1013" s="79"/>
      <c r="AC1013" s="79"/>
      <c r="AD1013" s="79"/>
      <c r="AE1013" s="79"/>
      <c r="AF1013" s="79"/>
      <c r="AG1013" s="79"/>
      <c r="AH1013" s="79"/>
      <c r="AI1013" s="79"/>
      <c r="AJ1013" s="79"/>
      <c r="AK1013" s="79"/>
      <c r="AL1013" s="79"/>
      <c r="AM1013" s="79"/>
      <c r="AN1013" s="79"/>
      <c r="AO1013" s="79"/>
      <c r="AP1013" s="79"/>
      <c r="AQ1013" s="79"/>
      <c r="AR1013" s="79"/>
      <c r="AS1013" s="79"/>
      <c r="AT1013" s="79"/>
    </row>
    <row r="1014" spans="23:46" ht="12.75">
      <c r="W1014" s="79"/>
      <c r="X1014" s="79"/>
      <c r="Y1014" s="79"/>
      <c r="Z1014" s="79"/>
      <c r="AA1014" s="79"/>
      <c r="AB1014" s="79"/>
      <c r="AC1014" s="79"/>
      <c r="AD1014" s="79"/>
      <c r="AE1014" s="79"/>
      <c r="AF1014" s="79"/>
      <c r="AG1014" s="79"/>
      <c r="AH1014" s="79"/>
      <c r="AI1014" s="79"/>
      <c r="AJ1014" s="79"/>
      <c r="AK1014" s="79"/>
      <c r="AL1014" s="79"/>
      <c r="AM1014" s="79"/>
      <c r="AN1014" s="79"/>
      <c r="AO1014" s="79"/>
      <c r="AP1014" s="79"/>
      <c r="AQ1014" s="79"/>
      <c r="AR1014" s="79"/>
      <c r="AS1014" s="79"/>
      <c r="AT1014" s="79"/>
    </row>
    <row r="1015" spans="23:46" ht="12.75">
      <c r="W1015" s="79"/>
      <c r="X1015" s="79"/>
      <c r="Y1015" s="79"/>
      <c r="Z1015" s="79"/>
      <c r="AA1015" s="79"/>
      <c r="AB1015" s="79"/>
      <c r="AC1015" s="79"/>
      <c r="AD1015" s="79"/>
      <c r="AE1015" s="79"/>
      <c r="AF1015" s="79"/>
      <c r="AG1015" s="79"/>
      <c r="AH1015" s="79"/>
      <c r="AI1015" s="79"/>
      <c r="AJ1015" s="79"/>
      <c r="AK1015" s="79"/>
      <c r="AL1015" s="79"/>
      <c r="AM1015" s="79"/>
      <c r="AN1015" s="79"/>
      <c r="AO1015" s="79"/>
      <c r="AP1015" s="79"/>
      <c r="AQ1015" s="79"/>
      <c r="AR1015" s="79"/>
      <c r="AS1015" s="79"/>
      <c r="AT1015" s="79"/>
    </row>
    <row r="1016" spans="23:46" ht="12.75">
      <c r="W1016" s="79"/>
      <c r="X1016" s="79"/>
      <c r="Y1016" s="79"/>
      <c r="Z1016" s="79"/>
      <c r="AA1016" s="79"/>
      <c r="AB1016" s="79"/>
      <c r="AC1016" s="79"/>
      <c r="AD1016" s="79"/>
      <c r="AE1016" s="79"/>
      <c r="AF1016" s="79"/>
      <c r="AG1016" s="79"/>
      <c r="AH1016" s="79"/>
      <c r="AI1016" s="79"/>
      <c r="AJ1016" s="79"/>
      <c r="AK1016" s="79"/>
      <c r="AL1016" s="79"/>
      <c r="AM1016" s="79"/>
      <c r="AN1016" s="79"/>
      <c r="AO1016" s="79"/>
      <c r="AP1016" s="79"/>
      <c r="AQ1016" s="79"/>
      <c r="AR1016" s="79"/>
      <c r="AS1016" s="79"/>
      <c r="AT1016" s="79"/>
    </row>
    <row r="1017" spans="23:46" ht="12.75">
      <c r="W1017" s="79"/>
      <c r="X1017" s="79"/>
      <c r="Y1017" s="79"/>
      <c r="Z1017" s="79"/>
      <c r="AA1017" s="79"/>
      <c r="AB1017" s="79"/>
      <c r="AC1017" s="79"/>
      <c r="AD1017" s="79"/>
      <c r="AE1017" s="79"/>
      <c r="AF1017" s="79"/>
      <c r="AG1017" s="79"/>
      <c r="AH1017" s="79"/>
      <c r="AI1017" s="79"/>
      <c r="AJ1017" s="79"/>
      <c r="AK1017" s="79"/>
      <c r="AL1017" s="79"/>
      <c r="AM1017" s="79"/>
      <c r="AN1017" s="79"/>
      <c r="AO1017" s="79"/>
      <c r="AP1017" s="79"/>
      <c r="AQ1017" s="79"/>
      <c r="AR1017" s="79"/>
      <c r="AS1017" s="79"/>
      <c r="AT1017" s="79"/>
    </row>
    <row r="1018" spans="23:46" ht="12.75">
      <c r="W1018" s="79"/>
      <c r="X1018" s="79"/>
      <c r="Y1018" s="79"/>
      <c r="Z1018" s="79"/>
      <c r="AA1018" s="79"/>
      <c r="AB1018" s="79"/>
      <c r="AC1018" s="79"/>
      <c r="AD1018" s="79"/>
      <c r="AE1018" s="79"/>
      <c r="AF1018" s="79"/>
      <c r="AG1018" s="79"/>
      <c r="AH1018" s="79"/>
      <c r="AI1018" s="79"/>
      <c r="AJ1018" s="79"/>
      <c r="AK1018" s="79"/>
      <c r="AL1018" s="79"/>
      <c r="AM1018" s="79"/>
      <c r="AN1018" s="79"/>
      <c r="AO1018" s="79"/>
      <c r="AP1018" s="79"/>
      <c r="AQ1018" s="79"/>
      <c r="AR1018" s="79"/>
      <c r="AS1018" s="79"/>
      <c r="AT1018" s="79"/>
    </row>
    <row r="1019" spans="23:46" ht="12.75">
      <c r="W1019" s="79"/>
      <c r="X1019" s="79"/>
      <c r="Y1019" s="79"/>
      <c r="Z1019" s="79"/>
      <c r="AA1019" s="79"/>
      <c r="AB1019" s="79"/>
      <c r="AC1019" s="79"/>
      <c r="AD1019" s="79"/>
      <c r="AE1019" s="79"/>
      <c r="AF1019" s="79"/>
      <c r="AG1019" s="79"/>
      <c r="AH1019" s="79"/>
      <c r="AI1019" s="79"/>
      <c r="AJ1019" s="79"/>
      <c r="AK1019" s="79"/>
      <c r="AL1019" s="79"/>
      <c r="AM1019" s="79"/>
      <c r="AN1019" s="79"/>
      <c r="AO1019" s="79"/>
      <c r="AP1019" s="79"/>
      <c r="AQ1019" s="79"/>
      <c r="AR1019" s="79"/>
      <c r="AS1019" s="79"/>
      <c r="AT1019" s="79"/>
    </row>
    <row r="1020" spans="23:46" ht="12.75">
      <c r="W1020" s="79"/>
      <c r="X1020" s="79"/>
      <c r="Y1020" s="79"/>
      <c r="Z1020" s="79"/>
      <c r="AA1020" s="79"/>
      <c r="AB1020" s="79"/>
      <c r="AC1020" s="79"/>
      <c r="AD1020" s="79"/>
      <c r="AE1020" s="79"/>
      <c r="AF1020" s="79"/>
      <c r="AG1020" s="79"/>
      <c r="AH1020" s="79"/>
      <c r="AI1020" s="79"/>
      <c r="AJ1020" s="79"/>
      <c r="AK1020" s="79"/>
      <c r="AL1020" s="79"/>
      <c r="AM1020" s="79"/>
      <c r="AN1020" s="79"/>
      <c r="AO1020" s="79"/>
      <c r="AP1020" s="79"/>
      <c r="AQ1020" s="79"/>
      <c r="AR1020" s="79"/>
      <c r="AS1020" s="79"/>
      <c r="AT1020" s="79"/>
    </row>
    <row r="1021" spans="23:46" ht="12.75">
      <c r="W1021" s="79"/>
      <c r="X1021" s="79"/>
      <c r="Y1021" s="79"/>
      <c r="Z1021" s="79"/>
      <c r="AA1021" s="79"/>
      <c r="AB1021" s="79"/>
      <c r="AC1021" s="79"/>
      <c r="AD1021" s="79"/>
      <c r="AE1021" s="79"/>
      <c r="AF1021" s="79"/>
      <c r="AG1021" s="79"/>
      <c r="AH1021" s="79"/>
      <c r="AI1021" s="79"/>
      <c r="AJ1021" s="79"/>
      <c r="AK1021" s="79"/>
      <c r="AL1021" s="79"/>
      <c r="AM1021" s="79"/>
      <c r="AN1021" s="79"/>
      <c r="AO1021" s="79"/>
      <c r="AP1021" s="79"/>
      <c r="AQ1021" s="79"/>
      <c r="AR1021" s="79"/>
      <c r="AS1021" s="79"/>
      <c r="AT1021" s="79"/>
    </row>
    <row r="1022" spans="23:46" ht="12.75">
      <c r="W1022" s="79"/>
      <c r="X1022" s="79"/>
      <c r="Y1022" s="79"/>
      <c r="Z1022" s="79"/>
      <c r="AA1022" s="79"/>
      <c r="AB1022" s="79"/>
      <c r="AC1022" s="79"/>
      <c r="AD1022" s="79"/>
      <c r="AE1022" s="79"/>
      <c r="AF1022" s="79"/>
      <c r="AG1022" s="79"/>
      <c r="AH1022" s="79"/>
      <c r="AI1022" s="79"/>
      <c r="AJ1022" s="79"/>
      <c r="AK1022" s="79"/>
      <c r="AL1022" s="79"/>
      <c r="AM1022" s="79"/>
      <c r="AN1022" s="79"/>
      <c r="AO1022" s="79"/>
      <c r="AP1022" s="79"/>
      <c r="AQ1022" s="79"/>
      <c r="AR1022" s="79"/>
      <c r="AS1022" s="79"/>
      <c r="AT1022" s="79"/>
    </row>
  </sheetData>
  <printOptions/>
  <pageMargins left="0.35" right="0.35" top="0.5" bottom="0.5" header="0.5" footer="0.5"/>
  <pageSetup horizontalDpi="355" verticalDpi="355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D113"/>
  <sheetViews>
    <sheetView tabSelected="1" workbookViewId="0" topLeftCell="A1">
      <selection activeCell="J31" sqref="J31"/>
    </sheetView>
  </sheetViews>
  <sheetFormatPr defaultColWidth="9.140625" defaultRowHeight="12.75"/>
  <cols>
    <col min="1" max="1" width="5.421875" style="10" customWidth="1"/>
    <col min="2" max="2" width="13.421875" style="10" customWidth="1"/>
    <col min="3" max="3" width="4.7109375" style="1" customWidth="1"/>
    <col min="4" max="4" width="10.7109375" style="11" customWidth="1"/>
    <col min="5" max="5" width="5.00390625" style="1" customWidth="1"/>
    <col min="6" max="6" width="10.7109375" style="11" customWidth="1"/>
    <col min="7" max="7" width="4.28125" style="10" customWidth="1"/>
    <col min="8" max="8" width="4.00390625" style="9" customWidth="1"/>
    <col min="9" max="9" width="3.8515625" style="10" customWidth="1"/>
    <col min="10" max="10" width="39.28125" style="9" customWidth="1"/>
    <col min="11" max="11" width="5.28125" style="10" customWidth="1"/>
    <col min="12" max="12" width="13.7109375" style="10" customWidth="1"/>
    <col min="13" max="13" width="4.421875" style="1" customWidth="1"/>
    <col min="14" max="14" width="11.421875" style="11" customWidth="1"/>
    <col min="15" max="15" width="4.140625" style="1" customWidth="1"/>
    <col min="16" max="16" width="11.421875" style="11" customWidth="1"/>
    <col min="17" max="17" width="4.140625" style="10" customWidth="1"/>
    <col min="18" max="18" width="3.28125" style="10" customWidth="1"/>
    <col min="19" max="19" width="4.00390625" style="10" customWidth="1"/>
    <col min="20" max="20" width="36.28125" style="10" customWidth="1"/>
    <col min="21" max="21" width="11.140625" style="10" customWidth="1"/>
    <col min="22" max="22" width="6.140625" style="10" customWidth="1"/>
    <col min="23" max="23" width="5.57421875" style="10" customWidth="1"/>
    <col min="24" max="24" width="11.57421875" style="10" customWidth="1"/>
    <col min="25" max="25" width="13.7109375" style="10" customWidth="1"/>
    <col min="26" max="26" width="11.28125" style="10" customWidth="1"/>
    <col min="27" max="27" width="5.8515625" style="10" customWidth="1"/>
    <col min="28" max="28" width="5.421875" style="10" customWidth="1"/>
    <col min="29" max="29" width="12.00390625" style="10" customWidth="1"/>
    <col min="30" max="30" width="13.140625" style="1" customWidth="1"/>
  </cols>
  <sheetData>
    <row r="1" spans="1:30" ht="15.75">
      <c r="A1" s="19"/>
      <c r="B1" s="293" t="s">
        <v>2245</v>
      </c>
      <c r="C1" s="21"/>
      <c r="D1" s="22" t="s">
        <v>69</v>
      </c>
      <c r="E1" s="21"/>
      <c r="F1" s="22"/>
      <c r="G1" s="19"/>
      <c r="H1" s="3"/>
      <c r="I1" s="23"/>
      <c r="J1" s="223"/>
      <c r="K1" s="24"/>
      <c r="L1" s="293" t="s">
        <v>2245</v>
      </c>
      <c r="M1" s="21"/>
      <c r="N1" s="22" t="s">
        <v>246</v>
      </c>
      <c r="O1" s="21"/>
      <c r="P1" s="22"/>
      <c r="Q1" s="24"/>
      <c r="R1" s="23"/>
      <c r="S1" s="23"/>
      <c r="T1" s="25"/>
      <c r="U1" s="20"/>
      <c r="V1" s="23"/>
      <c r="W1" s="3"/>
      <c r="X1" s="2" t="s">
        <v>69</v>
      </c>
      <c r="Y1" s="23"/>
      <c r="Z1" s="20" t="s">
        <v>953</v>
      </c>
      <c r="AA1" s="3"/>
      <c r="AB1" s="22" t="s">
        <v>246</v>
      </c>
      <c r="AC1" s="25"/>
      <c r="AD1" s="25"/>
    </row>
    <row r="2" spans="1:29" ht="16.5" customHeight="1">
      <c r="A2" s="19"/>
      <c r="B2" s="20"/>
      <c r="C2" s="6"/>
      <c r="D2" s="4"/>
      <c r="E2" s="6"/>
      <c r="F2" s="4"/>
      <c r="G2" s="19"/>
      <c r="H2" s="4"/>
      <c r="K2" s="24"/>
      <c r="M2" s="6"/>
      <c r="N2" s="4"/>
      <c r="O2" s="6"/>
      <c r="P2" s="4"/>
      <c r="Q2" s="24"/>
      <c r="T2" s="1"/>
      <c r="U2" s="20"/>
      <c r="W2" s="4"/>
      <c r="X2" s="6"/>
      <c r="AA2" s="4"/>
      <c r="AB2" s="6"/>
      <c r="AC2" s="1"/>
    </row>
    <row r="3" spans="2:29" ht="12.75">
      <c r="B3" s="1"/>
      <c r="C3" s="6"/>
      <c r="E3" s="6"/>
      <c r="G3" s="26" t="s">
        <v>247</v>
      </c>
      <c r="K3" s="9"/>
      <c r="L3" s="1"/>
      <c r="M3" s="6"/>
      <c r="O3" s="6"/>
      <c r="Q3" s="26" t="s">
        <v>248</v>
      </c>
      <c r="T3" s="1"/>
      <c r="U3" s="1"/>
      <c r="W3" s="4"/>
      <c r="X3" s="6"/>
      <c r="AA3" s="4"/>
      <c r="AB3" s="6"/>
      <c r="AC3" s="1"/>
    </row>
    <row r="4" spans="1:30" ht="12.75">
      <c r="A4" s="27" t="s">
        <v>249</v>
      </c>
      <c r="B4" s="27" t="s">
        <v>250</v>
      </c>
      <c r="C4" s="6" t="s">
        <v>251</v>
      </c>
      <c r="D4" s="4" t="s">
        <v>72</v>
      </c>
      <c r="E4" s="6" t="s">
        <v>252</v>
      </c>
      <c r="F4" s="4" t="s">
        <v>72</v>
      </c>
      <c r="G4" s="27" t="s">
        <v>253</v>
      </c>
      <c r="H4" s="28" t="s">
        <v>254</v>
      </c>
      <c r="I4" s="28" t="s">
        <v>255</v>
      </c>
      <c r="J4" s="28"/>
      <c r="K4" s="27" t="s">
        <v>249</v>
      </c>
      <c r="L4" s="27" t="s">
        <v>250</v>
      </c>
      <c r="M4" s="6" t="s">
        <v>251</v>
      </c>
      <c r="N4" s="4" t="s">
        <v>72</v>
      </c>
      <c r="O4" s="6" t="s">
        <v>252</v>
      </c>
      <c r="P4" s="4" t="s">
        <v>72</v>
      </c>
      <c r="Q4" s="27" t="s">
        <v>253</v>
      </c>
      <c r="R4" s="28" t="s">
        <v>254</v>
      </c>
      <c r="S4" s="27" t="s">
        <v>255</v>
      </c>
      <c r="T4" s="9"/>
      <c r="U4" s="4" t="s">
        <v>72</v>
      </c>
      <c r="V4" s="5" t="s">
        <v>70</v>
      </c>
      <c r="X4" s="29" t="s">
        <v>71</v>
      </c>
      <c r="Y4" s="180" t="s">
        <v>250</v>
      </c>
      <c r="Z4" s="4" t="s">
        <v>72</v>
      </c>
      <c r="AA4" s="5" t="s">
        <v>70</v>
      </c>
      <c r="AC4" s="29" t="s">
        <v>71</v>
      </c>
      <c r="AD4" s="29" t="s">
        <v>250</v>
      </c>
    </row>
    <row r="5" spans="2:30" ht="12.75">
      <c r="B5" s="6"/>
      <c r="C5" s="7"/>
      <c r="D5" s="8"/>
      <c r="E5" s="7"/>
      <c r="F5" s="8"/>
      <c r="K5" s="9"/>
      <c r="Q5" s="9"/>
      <c r="R5" s="9"/>
      <c r="T5" s="9"/>
      <c r="U5" s="4"/>
      <c r="V5" s="30" t="s">
        <v>256</v>
      </c>
      <c r="W5" s="12" t="s">
        <v>73</v>
      </c>
      <c r="Y5" s="181"/>
      <c r="Z5" s="4"/>
      <c r="AA5" s="30" t="s">
        <v>256</v>
      </c>
      <c r="AB5" s="12" t="s">
        <v>73</v>
      </c>
      <c r="AD5" s="32"/>
    </row>
    <row r="6" spans="2:30" ht="12.75">
      <c r="B6" s="6"/>
      <c r="C6" s="7"/>
      <c r="D6" s="8"/>
      <c r="E6" s="7"/>
      <c r="F6" s="8"/>
      <c r="K6" s="9"/>
      <c r="Q6" s="9"/>
      <c r="R6" s="9"/>
      <c r="T6" s="9"/>
      <c r="U6" s="4"/>
      <c r="V6" s="9"/>
      <c r="W6" s="12"/>
      <c r="Y6" s="156"/>
      <c r="Z6" s="4"/>
      <c r="AA6" s="9"/>
      <c r="AB6" s="12"/>
      <c r="AD6" s="34"/>
    </row>
    <row r="7" spans="1:30" ht="12.75">
      <c r="A7" s="35"/>
      <c r="B7" s="44" t="s">
        <v>74</v>
      </c>
      <c r="C7" s="37">
        <v>1</v>
      </c>
      <c r="D7" s="38"/>
      <c r="E7" s="251"/>
      <c r="F7" s="252"/>
      <c r="G7" s="35"/>
      <c r="H7" s="39"/>
      <c r="I7" s="39"/>
      <c r="J7" s="39"/>
      <c r="K7" s="39"/>
      <c r="L7" s="44" t="s">
        <v>74</v>
      </c>
      <c r="M7" s="37">
        <v>1</v>
      </c>
      <c r="N7" s="38"/>
      <c r="O7" s="251"/>
      <c r="P7" s="252"/>
      <c r="Q7" s="35"/>
      <c r="R7" s="39"/>
      <c r="S7" s="35"/>
      <c r="T7" s="11"/>
      <c r="U7" s="40" t="s">
        <v>75</v>
      </c>
      <c r="V7" s="41" t="s">
        <v>257</v>
      </c>
      <c r="W7" s="43">
        <v>1</v>
      </c>
      <c r="X7" s="177" t="s">
        <v>968</v>
      </c>
      <c r="Y7" s="182" t="s">
        <v>318</v>
      </c>
      <c r="Z7" s="40" t="s">
        <v>77</v>
      </c>
      <c r="AA7" s="41" t="s">
        <v>257</v>
      </c>
      <c r="AB7" s="10">
        <v>1</v>
      </c>
      <c r="AC7" s="177" t="s">
        <v>1845</v>
      </c>
      <c r="AD7" s="47" t="s">
        <v>311</v>
      </c>
    </row>
    <row r="8" spans="1:28" ht="12.75">
      <c r="A8" s="35">
        <v>1</v>
      </c>
      <c r="B8" s="36" t="s">
        <v>318</v>
      </c>
      <c r="C8" s="247"/>
      <c r="D8" s="248"/>
      <c r="E8" s="249">
        <v>1</v>
      </c>
      <c r="F8" s="250" t="s">
        <v>75</v>
      </c>
      <c r="G8" s="35">
        <v>1</v>
      </c>
      <c r="H8" s="42">
        <v>1</v>
      </c>
      <c r="I8" s="39">
        <v>1</v>
      </c>
      <c r="J8" s="39"/>
      <c r="K8" s="35">
        <v>1</v>
      </c>
      <c r="L8" s="36" t="s">
        <v>2008</v>
      </c>
      <c r="M8" s="247"/>
      <c r="N8" s="248"/>
      <c r="O8" s="249">
        <v>1</v>
      </c>
      <c r="P8" s="250" t="s">
        <v>77</v>
      </c>
      <c r="Q8" s="35">
        <v>1</v>
      </c>
      <c r="R8" s="42">
        <v>1</v>
      </c>
      <c r="S8" s="35">
        <v>1</v>
      </c>
      <c r="T8" s="11"/>
      <c r="U8" s="1"/>
      <c r="V8" s="41"/>
      <c r="Y8" s="156"/>
      <c r="Z8" s="1"/>
      <c r="AA8" s="41"/>
      <c r="AB8" s="43"/>
    </row>
    <row r="9" spans="1:30" ht="12.75">
      <c r="A9" s="35">
        <v>2</v>
      </c>
      <c r="B9" s="44" t="s">
        <v>74</v>
      </c>
      <c r="C9" s="52">
        <v>4</v>
      </c>
      <c r="D9" s="14" t="s">
        <v>258</v>
      </c>
      <c r="E9" s="12"/>
      <c r="F9" s="45"/>
      <c r="G9" s="9">
        <v>2</v>
      </c>
      <c r="H9" s="9">
        <v>2</v>
      </c>
      <c r="I9" s="9">
        <v>1</v>
      </c>
      <c r="K9" s="35">
        <v>2</v>
      </c>
      <c r="L9" s="44" t="s">
        <v>74</v>
      </c>
      <c r="M9" s="52">
        <v>4</v>
      </c>
      <c r="N9" s="14" t="s">
        <v>259</v>
      </c>
      <c r="O9" s="12"/>
      <c r="P9" s="45"/>
      <c r="Q9" s="9">
        <v>2</v>
      </c>
      <c r="R9" s="9">
        <v>2</v>
      </c>
      <c r="S9" s="10">
        <v>1</v>
      </c>
      <c r="T9" s="11"/>
      <c r="U9" s="40" t="s">
        <v>258</v>
      </c>
      <c r="V9" s="41" t="s">
        <v>2001</v>
      </c>
      <c r="W9" s="10">
        <v>5</v>
      </c>
      <c r="X9" s="172" t="s">
        <v>1854</v>
      </c>
      <c r="Y9" s="71" t="s">
        <v>74</v>
      </c>
      <c r="Z9" s="40" t="s">
        <v>259</v>
      </c>
      <c r="AA9" s="41" t="s">
        <v>2001</v>
      </c>
      <c r="AB9" s="10">
        <v>1</v>
      </c>
      <c r="AC9" s="172" t="s">
        <v>1442</v>
      </c>
      <c r="AD9" s="44" t="s">
        <v>76</v>
      </c>
    </row>
    <row r="10" spans="1:30" ht="12.75">
      <c r="A10" s="35"/>
      <c r="B10" s="44" t="s">
        <v>74</v>
      </c>
      <c r="C10" s="175">
        <v>1</v>
      </c>
      <c r="D10" s="176"/>
      <c r="E10" s="246"/>
      <c r="F10" s="220"/>
      <c r="G10" s="9"/>
      <c r="H10" s="17"/>
      <c r="I10" s="9"/>
      <c r="K10" s="35"/>
      <c r="L10" s="44" t="s">
        <v>74</v>
      </c>
      <c r="M10" s="175">
        <v>1</v>
      </c>
      <c r="N10" s="176"/>
      <c r="O10" s="246"/>
      <c r="P10" s="220"/>
      <c r="T10" s="11"/>
      <c r="W10" s="10">
        <v>4</v>
      </c>
      <c r="X10" s="172" t="s">
        <v>1855</v>
      </c>
      <c r="Y10" s="71" t="s">
        <v>74</v>
      </c>
      <c r="AB10" s="10">
        <v>2</v>
      </c>
      <c r="AC10" s="172" t="s">
        <v>1443</v>
      </c>
      <c r="AD10" s="44" t="s">
        <v>76</v>
      </c>
    </row>
    <row r="11" spans="1:30" ht="12.75">
      <c r="A11" s="10">
        <v>3</v>
      </c>
      <c r="B11" s="46" t="s">
        <v>78</v>
      </c>
      <c r="C11" s="55">
        <v>6</v>
      </c>
      <c r="D11" s="16" t="s">
        <v>79</v>
      </c>
      <c r="E11" s="246"/>
      <c r="F11" s="45"/>
      <c r="G11" s="9">
        <v>3</v>
      </c>
      <c r="H11" s="17">
        <v>3</v>
      </c>
      <c r="I11" s="9">
        <v>1</v>
      </c>
      <c r="K11" s="10">
        <v>3</v>
      </c>
      <c r="L11" s="46" t="s">
        <v>78</v>
      </c>
      <c r="M11" s="55">
        <v>6</v>
      </c>
      <c r="N11" s="16" t="s">
        <v>81</v>
      </c>
      <c r="O11" s="246"/>
      <c r="P11" s="45"/>
      <c r="Q11" s="9">
        <v>3</v>
      </c>
      <c r="R11" s="17">
        <v>3</v>
      </c>
      <c r="S11" s="10">
        <v>1</v>
      </c>
      <c r="T11" s="9"/>
      <c r="V11" s="41"/>
      <c r="W11" s="10">
        <v>3</v>
      </c>
      <c r="X11" s="172" t="s">
        <v>1856</v>
      </c>
      <c r="Y11" s="71" t="s">
        <v>74</v>
      </c>
      <c r="AA11" s="41"/>
      <c r="AB11" s="10">
        <v>3</v>
      </c>
      <c r="AC11" s="172" t="s">
        <v>1444</v>
      </c>
      <c r="AD11" s="44" t="s">
        <v>76</v>
      </c>
    </row>
    <row r="12" spans="2:30" ht="12.75">
      <c r="B12" s="46" t="s">
        <v>82</v>
      </c>
      <c r="C12" s="57">
        <v>1</v>
      </c>
      <c r="D12" s="14"/>
      <c r="E12" s="246"/>
      <c r="F12" s="45"/>
      <c r="H12" s="17"/>
      <c r="I12" s="9"/>
      <c r="L12" s="46" t="s">
        <v>82</v>
      </c>
      <c r="M12" s="57">
        <v>1</v>
      </c>
      <c r="N12" s="14"/>
      <c r="O12" s="246"/>
      <c r="P12" s="45"/>
      <c r="Q12" s="9"/>
      <c r="R12" s="9"/>
      <c r="T12" s="9"/>
      <c r="W12" s="10">
        <v>2</v>
      </c>
      <c r="X12" s="172" t="s">
        <v>1857</v>
      </c>
      <c r="Y12" s="71" t="s">
        <v>74</v>
      </c>
      <c r="AB12" s="10">
        <v>4</v>
      </c>
      <c r="AC12" s="172" t="s">
        <v>1445</v>
      </c>
      <c r="AD12" s="44" t="s">
        <v>76</v>
      </c>
    </row>
    <row r="13" spans="1:30" ht="12.75">
      <c r="A13" s="35">
        <v>4</v>
      </c>
      <c r="B13" s="46" t="s">
        <v>82</v>
      </c>
      <c r="C13" s="174">
        <v>5</v>
      </c>
      <c r="D13" s="60" t="s">
        <v>83</v>
      </c>
      <c r="E13" s="12"/>
      <c r="F13" s="45"/>
      <c r="G13" s="9">
        <v>4</v>
      </c>
      <c r="H13" s="17">
        <v>4</v>
      </c>
      <c r="I13" s="9">
        <v>1</v>
      </c>
      <c r="K13" s="35">
        <v>4</v>
      </c>
      <c r="L13" s="46" t="s">
        <v>82</v>
      </c>
      <c r="M13" s="174">
        <v>5</v>
      </c>
      <c r="N13" s="60" t="s">
        <v>85</v>
      </c>
      <c r="O13" s="12"/>
      <c r="P13" s="45"/>
      <c r="Q13" s="9">
        <v>4</v>
      </c>
      <c r="R13" s="17">
        <v>4</v>
      </c>
      <c r="S13" s="10">
        <v>1</v>
      </c>
      <c r="T13" s="11"/>
      <c r="W13" s="10">
        <v>1</v>
      </c>
      <c r="X13" s="172" t="s">
        <v>1858</v>
      </c>
      <c r="Y13" s="71" t="s">
        <v>74</v>
      </c>
      <c r="AB13" s="10">
        <v>5</v>
      </c>
      <c r="AC13" s="172" t="s">
        <v>1446</v>
      </c>
      <c r="AD13" s="44" t="s">
        <v>76</v>
      </c>
    </row>
    <row r="14" spans="1:30" ht="12.75">
      <c r="A14" s="35">
        <v>5</v>
      </c>
      <c r="B14" s="48" t="s">
        <v>319</v>
      </c>
      <c r="C14" s="49">
        <v>1</v>
      </c>
      <c r="D14" s="13" t="s">
        <v>86</v>
      </c>
      <c r="E14" s="50">
        <v>1</v>
      </c>
      <c r="F14" s="13"/>
      <c r="G14" s="9">
        <v>5</v>
      </c>
      <c r="H14" s="17">
        <v>5</v>
      </c>
      <c r="I14" s="9">
        <v>1</v>
      </c>
      <c r="K14" s="35">
        <v>5</v>
      </c>
      <c r="L14" s="48" t="s">
        <v>312</v>
      </c>
      <c r="M14" s="49">
        <v>1</v>
      </c>
      <c r="N14" s="13" t="s">
        <v>87</v>
      </c>
      <c r="O14" s="50">
        <v>1</v>
      </c>
      <c r="P14" s="13"/>
      <c r="Q14" s="9">
        <v>5</v>
      </c>
      <c r="R14" s="17">
        <v>5</v>
      </c>
      <c r="S14" s="10">
        <v>1</v>
      </c>
      <c r="T14" s="9"/>
      <c r="X14" s="172"/>
      <c r="Y14" s="156"/>
      <c r="AC14" s="172"/>
      <c r="AD14" s="10"/>
    </row>
    <row r="15" spans="1:30" ht="12.75">
      <c r="A15" s="35">
        <v>6</v>
      </c>
      <c r="B15" s="54" t="s">
        <v>261</v>
      </c>
      <c r="C15" s="55">
        <v>1</v>
      </c>
      <c r="D15" s="16"/>
      <c r="E15" s="56">
        <v>1</v>
      </c>
      <c r="F15" s="16"/>
      <c r="G15" s="9"/>
      <c r="H15" s="17"/>
      <c r="I15" s="9"/>
      <c r="K15" s="35">
        <v>6</v>
      </c>
      <c r="L15" s="54" t="s">
        <v>262</v>
      </c>
      <c r="M15" s="55">
        <v>1</v>
      </c>
      <c r="N15" s="16"/>
      <c r="O15" s="56">
        <v>1</v>
      </c>
      <c r="P15" s="16"/>
      <c r="Q15" s="9"/>
      <c r="R15" s="17"/>
      <c r="T15" s="11"/>
      <c r="U15" s="40" t="s">
        <v>79</v>
      </c>
      <c r="V15" s="41" t="s">
        <v>2002</v>
      </c>
      <c r="W15" s="10">
        <v>8</v>
      </c>
      <c r="X15" s="172" t="s">
        <v>192</v>
      </c>
      <c r="Y15" s="71" t="s">
        <v>74</v>
      </c>
      <c r="Z15" s="40" t="s">
        <v>81</v>
      </c>
      <c r="AA15" s="41" t="s">
        <v>2002</v>
      </c>
      <c r="AB15" s="10">
        <v>1</v>
      </c>
      <c r="AC15" s="172" t="s">
        <v>1886</v>
      </c>
      <c r="AD15" s="44" t="s">
        <v>76</v>
      </c>
    </row>
    <row r="16" spans="1:30" ht="12.75">
      <c r="A16" s="35">
        <v>7</v>
      </c>
      <c r="B16" s="54" t="s">
        <v>263</v>
      </c>
      <c r="C16" s="55">
        <v>1</v>
      </c>
      <c r="D16" s="16"/>
      <c r="E16" s="56">
        <v>1</v>
      </c>
      <c r="F16" s="16" t="s">
        <v>88</v>
      </c>
      <c r="G16" s="9">
        <v>6</v>
      </c>
      <c r="H16" s="17">
        <v>6</v>
      </c>
      <c r="I16" s="9">
        <v>1</v>
      </c>
      <c r="K16" s="35">
        <v>7</v>
      </c>
      <c r="L16" s="54" t="s">
        <v>264</v>
      </c>
      <c r="M16" s="55">
        <v>1</v>
      </c>
      <c r="N16" s="16"/>
      <c r="O16" s="56">
        <v>1</v>
      </c>
      <c r="P16" s="16" t="s">
        <v>89</v>
      </c>
      <c r="Q16" s="9">
        <v>6</v>
      </c>
      <c r="R16" s="17">
        <v>6</v>
      </c>
      <c r="S16" s="10">
        <v>1</v>
      </c>
      <c r="T16" s="11"/>
      <c r="W16" s="10">
        <v>7</v>
      </c>
      <c r="X16" s="172" t="s">
        <v>1859</v>
      </c>
      <c r="Y16" s="183" t="s">
        <v>78</v>
      </c>
      <c r="AB16" s="10">
        <v>2</v>
      </c>
      <c r="AC16" s="172" t="s">
        <v>1447</v>
      </c>
      <c r="AD16" s="46" t="s">
        <v>80</v>
      </c>
    </row>
    <row r="17" spans="1:30" ht="12.75">
      <c r="A17" s="35">
        <v>8</v>
      </c>
      <c r="B17" s="54" t="s">
        <v>265</v>
      </c>
      <c r="C17" s="55">
        <v>1</v>
      </c>
      <c r="D17" s="16"/>
      <c r="E17" s="56">
        <v>1</v>
      </c>
      <c r="F17" s="16"/>
      <c r="G17" s="9"/>
      <c r="H17" s="17"/>
      <c r="I17" s="9"/>
      <c r="K17" s="35">
        <v>8</v>
      </c>
      <c r="L17" s="54" t="s">
        <v>266</v>
      </c>
      <c r="M17" s="55">
        <v>1</v>
      </c>
      <c r="N17" s="16"/>
      <c r="O17" s="56">
        <v>1</v>
      </c>
      <c r="P17" s="16"/>
      <c r="Q17" s="9"/>
      <c r="R17" s="17"/>
      <c r="T17" s="11"/>
      <c r="W17" s="10">
        <v>6</v>
      </c>
      <c r="X17" s="172" t="s">
        <v>1860</v>
      </c>
      <c r="Y17" s="183" t="s">
        <v>78</v>
      </c>
      <c r="AB17" s="10">
        <v>3</v>
      </c>
      <c r="AC17" s="172" t="s">
        <v>1448</v>
      </c>
      <c r="AD17" s="46" t="s">
        <v>80</v>
      </c>
    </row>
    <row r="18" spans="1:30" ht="12.75">
      <c r="A18" s="10">
        <v>9</v>
      </c>
      <c r="B18" s="31" t="s">
        <v>1883</v>
      </c>
      <c r="C18" s="57">
        <v>1</v>
      </c>
      <c r="D18" s="14"/>
      <c r="E18" s="58"/>
      <c r="F18" s="14"/>
      <c r="H18" s="17"/>
      <c r="I18" s="9"/>
      <c r="K18" s="35">
        <v>9</v>
      </c>
      <c r="L18" s="31" t="s">
        <v>1884</v>
      </c>
      <c r="M18" s="57">
        <v>1</v>
      </c>
      <c r="N18" s="14"/>
      <c r="O18" s="58"/>
      <c r="P18" s="14"/>
      <c r="Q18" s="9"/>
      <c r="R18" s="9"/>
      <c r="T18" s="11"/>
      <c r="W18" s="10">
        <v>5</v>
      </c>
      <c r="X18" s="172" t="s">
        <v>1861</v>
      </c>
      <c r="Y18" s="183" t="s">
        <v>78</v>
      </c>
      <c r="AB18" s="10">
        <v>4</v>
      </c>
      <c r="AC18" s="172" t="s">
        <v>1449</v>
      </c>
      <c r="AD18" s="46" t="s">
        <v>80</v>
      </c>
    </row>
    <row r="19" spans="1:30" ht="12.75">
      <c r="A19" s="35">
        <v>10</v>
      </c>
      <c r="B19" s="46" t="s">
        <v>90</v>
      </c>
      <c r="C19" s="12">
        <v>6</v>
      </c>
      <c r="D19" s="45" t="s">
        <v>91</v>
      </c>
      <c r="E19" s="12"/>
      <c r="F19" s="45"/>
      <c r="G19" s="9">
        <v>7</v>
      </c>
      <c r="H19" s="17">
        <v>7</v>
      </c>
      <c r="I19" s="9">
        <v>1</v>
      </c>
      <c r="K19" s="35">
        <v>10</v>
      </c>
      <c r="L19" s="46" t="s">
        <v>92</v>
      </c>
      <c r="M19" s="12">
        <v>7</v>
      </c>
      <c r="N19" s="45" t="s">
        <v>93</v>
      </c>
      <c r="O19" s="12"/>
      <c r="P19" s="45"/>
      <c r="Q19" s="9">
        <v>7</v>
      </c>
      <c r="R19" s="17">
        <v>7</v>
      </c>
      <c r="S19" s="10">
        <v>1</v>
      </c>
      <c r="T19" s="270" t="s">
        <v>943</v>
      </c>
      <c r="W19" s="10">
        <v>4</v>
      </c>
      <c r="X19" s="172" t="s">
        <v>1862</v>
      </c>
      <c r="Y19" s="183" t="s">
        <v>78</v>
      </c>
      <c r="AB19" s="10">
        <v>5</v>
      </c>
      <c r="AC19" s="172" t="s">
        <v>1450</v>
      </c>
      <c r="AD19" s="46" t="s">
        <v>80</v>
      </c>
    </row>
    <row r="20" spans="1:30" ht="12.75">
      <c r="A20" s="35">
        <v>11</v>
      </c>
      <c r="B20" s="54" t="s">
        <v>94</v>
      </c>
      <c r="C20" s="49">
        <v>1</v>
      </c>
      <c r="D20" s="176"/>
      <c r="E20" s="49">
        <v>1</v>
      </c>
      <c r="F20" s="13" t="s">
        <v>95</v>
      </c>
      <c r="G20" s="9">
        <v>8</v>
      </c>
      <c r="H20" s="17">
        <v>8</v>
      </c>
      <c r="I20" s="9">
        <v>1</v>
      </c>
      <c r="K20" s="35">
        <v>11</v>
      </c>
      <c r="L20" s="54" t="s">
        <v>268</v>
      </c>
      <c r="M20" s="49">
        <v>1</v>
      </c>
      <c r="N20" s="176"/>
      <c r="O20" s="174">
        <v>1</v>
      </c>
      <c r="P20" s="60" t="s">
        <v>96</v>
      </c>
      <c r="Q20" s="9">
        <v>8</v>
      </c>
      <c r="R20" s="17">
        <v>8</v>
      </c>
      <c r="S20" s="10">
        <v>1</v>
      </c>
      <c r="T20" s="11"/>
      <c r="W20" s="10">
        <v>3</v>
      </c>
      <c r="X20" s="172" t="s">
        <v>1863</v>
      </c>
      <c r="Y20" s="183" t="s">
        <v>78</v>
      </c>
      <c r="AB20" s="10">
        <v>6</v>
      </c>
      <c r="AC20" s="172" t="s">
        <v>1451</v>
      </c>
      <c r="AD20" s="46" t="s">
        <v>80</v>
      </c>
    </row>
    <row r="21" spans="1:30" ht="12.75">
      <c r="A21" s="35">
        <v>12</v>
      </c>
      <c r="B21" s="46" t="s">
        <v>97</v>
      </c>
      <c r="C21" s="52">
        <v>6</v>
      </c>
      <c r="D21" s="14" t="s">
        <v>98</v>
      </c>
      <c r="E21" s="52"/>
      <c r="F21" s="255"/>
      <c r="G21" s="9">
        <v>9</v>
      </c>
      <c r="H21" s="9">
        <v>9</v>
      </c>
      <c r="I21" s="9">
        <v>1</v>
      </c>
      <c r="K21" s="35">
        <v>12</v>
      </c>
      <c r="L21" s="46" t="s">
        <v>269</v>
      </c>
      <c r="M21" s="52">
        <v>6</v>
      </c>
      <c r="N21" s="14" t="s">
        <v>270</v>
      </c>
      <c r="O21" s="12"/>
      <c r="Q21" s="9">
        <v>9</v>
      </c>
      <c r="R21" s="9">
        <v>9</v>
      </c>
      <c r="S21" s="10">
        <v>1</v>
      </c>
      <c r="T21" s="11"/>
      <c r="W21" s="10">
        <v>2</v>
      </c>
      <c r="X21" s="172" t="s">
        <v>2003</v>
      </c>
      <c r="Y21" s="183" t="s">
        <v>78</v>
      </c>
      <c r="AB21" s="10">
        <v>7</v>
      </c>
      <c r="AC21" s="172" t="s">
        <v>2006</v>
      </c>
      <c r="AD21" s="46" t="s">
        <v>80</v>
      </c>
    </row>
    <row r="22" spans="1:30" ht="12.75">
      <c r="A22" s="35">
        <v>13</v>
      </c>
      <c r="B22" s="44" t="s">
        <v>320</v>
      </c>
      <c r="C22" s="57">
        <v>1</v>
      </c>
      <c r="D22" s="14" t="s">
        <v>102</v>
      </c>
      <c r="E22" s="264"/>
      <c r="F22" s="264"/>
      <c r="G22" s="9">
        <v>10</v>
      </c>
      <c r="H22" s="17">
        <v>10</v>
      </c>
      <c r="I22" s="9">
        <v>1</v>
      </c>
      <c r="K22" s="35">
        <v>13</v>
      </c>
      <c r="L22" s="44" t="s">
        <v>314</v>
      </c>
      <c r="M22" s="57">
        <v>1</v>
      </c>
      <c r="N22" s="14" t="s">
        <v>100</v>
      </c>
      <c r="O22"/>
      <c r="P22"/>
      <c r="Q22" s="9">
        <v>10</v>
      </c>
      <c r="R22" s="17">
        <v>10</v>
      </c>
      <c r="S22" s="10">
        <v>1</v>
      </c>
      <c r="T22" s="9"/>
      <c r="W22" s="10">
        <v>1</v>
      </c>
      <c r="X22" s="172" t="s">
        <v>2004</v>
      </c>
      <c r="Y22" s="183" t="s">
        <v>82</v>
      </c>
      <c r="AB22" s="10">
        <v>8</v>
      </c>
      <c r="AC22" s="172" t="s">
        <v>2007</v>
      </c>
      <c r="AD22" s="46" t="s">
        <v>84</v>
      </c>
    </row>
    <row r="23" spans="1:30" ht="12.75">
      <c r="A23" s="35">
        <v>14</v>
      </c>
      <c r="B23" s="46" t="s">
        <v>101</v>
      </c>
      <c r="C23" s="52">
        <v>7</v>
      </c>
      <c r="D23" s="14" t="s">
        <v>271</v>
      </c>
      <c r="E23"/>
      <c r="F23"/>
      <c r="G23" s="9">
        <v>11</v>
      </c>
      <c r="H23" s="9">
        <v>1</v>
      </c>
      <c r="I23" s="9">
        <v>2</v>
      </c>
      <c r="K23" s="35">
        <v>14</v>
      </c>
      <c r="L23" s="46" t="s">
        <v>99</v>
      </c>
      <c r="M23" s="52">
        <v>6</v>
      </c>
      <c r="N23" s="14" t="s">
        <v>272</v>
      </c>
      <c r="O23"/>
      <c r="P23"/>
      <c r="Q23" s="9">
        <v>11</v>
      </c>
      <c r="R23" s="9">
        <v>1</v>
      </c>
      <c r="S23" s="10">
        <v>2</v>
      </c>
      <c r="X23" s="172"/>
      <c r="Y23" s="156"/>
      <c r="AC23" s="172"/>
      <c r="AD23" s="10"/>
    </row>
    <row r="24" spans="1:30" ht="12.75">
      <c r="A24" s="35">
        <v>15</v>
      </c>
      <c r="B24" s="46" t="s">
        <v>105</v>
      </c>
      <c r="C24" s="17">
        <v>6</v>
      </c>
      <c r="D24" s="15" t="s">
        <v>106</v>
      </c>
      <c r="E24"/>
      <c r="F24"/>
      <c r="G24" s="9">
        <v>12</v>
      </c>
      <c r="H24" s="17">
        <v>2</v>
      </c>
      <c r="I24" s="9">
        <v>2</v>
      </c>
      <c r="K24" s="35">
        <v>15</v>
      </c>
      <c r="L24" s="46" t="s">
        <v>103</v>
      </c>
      <c r="M24" s="17">
        <v>6</v>
      </c>
      <c r="N24" s="15" t="s">
        <v>104</v>
      </c>
      <c r="O24"/>
      <c r="P24"/>
      <c r="Q24" s="9">
        <v>12</v>
      </c>
      <c r="R24" s="17">
        <v>2</v>
      </c>
      <c r="S24" s="10">
        <v>2</v>
      </c>
      <c r="U24" s="40" t="s">
        <v>83</v>
      </c>
      <c r="V24" s="41" t="s">
        <v>2005</v>
      </c>
      <c r="W24" s="10">
        <v>5</v>
      </c>
      <c r="X24" s="172" t="s">
        <v>1864</v>
      </c>
      <c r="Y24" s="183" t="s">
        <v>82</v>
      </c>
      <c r="Z24" s="40" t="s">
        <v>85</v>
      </c>
      <c r="AA24" s="41" t="s">
        <v>2005</v>
      </c>
      <c r="AB24" s="10">
        <v>1</v>
      </c>
      <c r="AC24" s="172" t="s">
        <v>1452</v>
      </c>
      <c r="AD24" s="46" t="s">
        <v>84</v>
      </c>
    </row>
    <row r="25" spans="1:30" ht="12.75">
      <c r="A25" s="35">
        <v>16</v>
      </c>
      <c r="B25" s="154" t="s">
        <v>321</v>
      </c>
      <c r="C25" s="59">
        <v>6</v>
      </c>
      <c r="D25" s="60" t="s">
        <v>110</v>
      </c>
      <c r="E25"/>
      <c r="F25"/>
      <c r="G25" s="9">
        <v>13</v>
      </c>
      <c r="H25" s="9">
        <v>3</v>
      </c>
      <c r="I25" s="9">
        <v>2</v>
      </c>
      <c r="K25" s="35">
        <v>16</v>
      </c>
      <c r="L25" s="154" t="s">
        <v>315</v>
      </c>
      <c r="M25" s="59">
        <v>6</v>
      </c>
      <c r="N25" s="60" t="s">
        <v>108</v>
      </c>
      <c r="O25"/>
      <c r="P25"/>
      <c r="Q25" s="9">
        <v>13</v>
      </c>
      <c r="R25" s="9">
        <v>3</v>
      </c>
      <c r="S25" s="10">
        <v>2</v>
      </c>
      <c r="W25" s="10">
        <v>4</v>
      </c>
      <c r="X25" s="172" t="s">
        <v>1865</v>
      </c>
      <c r="Y25" s="183" t="s">
        <v>82</v>
      </c>
      <c r="AB25" s="10">
        <v>2</v>
      </c>
      <c r="AC25" s="172" t="s">
        <v>1453</v>
      </c>
      <c r="AD25" s="46" t="s">
        <v>84</v>
      </c>
    </row>
    <row r="26" spans="1:30" ht="12.75">
      <c r="A26" s="35">
        <v>17</v>
      </c>
      <c r="B26" s="46" t="s">
        <v>109</v>
      </c>
      <c r="C26" s="17">
        <v>6</v>
      </c>
      <c r="D26" s="15" t="s">
        <v>274</v>
      </c>
      <c r="E26"/>
      <c r="F26"/>
      <c r="G26" s="9">
        <v>14</v>
      </c>
      <c r="H26" s="17">
        <v>4</v>
      </c>
      <c r="I26" s="9">
        <v>2</v>
      </c>
      <c r="K26" s="35">
        <v>17</v>
      </c>
      <c r="L26" s="46" t="s">
        <v>107</v>
      </c>
      <c r="M26" s="17">
        <v>6</v>
      </c>
      <c r="N26" s="15" t="s">
        <v>275</v>
      </c>
      <c r="O26"/>
      <c r="P26"/>
      <c r="Q26" s="9">
        <v>14</v>
      </c>
      <c r="R26" s="17">
        <v>4</v>
      </c>
      <c r="S26" s="10">
        <v>2</v>
      </c>
      <c r="W26" s="10">
        <v>3</v>
      </c>
      <c r="X26" s="172" t="s">
        <v>1866</v>
      </c>
      <c r="Y26" s="183" t="s">
        <v>82</v>
      </c>
      <c r="AB26" s="10">
        <v>3</v>
      </c>
      <c r="AC26" s="172" t="s">
        <v>1454</v>
      </c>
      <c r="AD26" s="46" t="s">
        <v>84</v>
      </c>
    </row>
    <row r="27" spans="1:30" ht="12.75">
      <c r="A27" s="35">
        <v>18</v>
      </c>
      <c r="B27" s="46" t="s">
        <v>113</v>
      </c>
      <c r="C27" s="17">
        <v>6</v>
      </c>
      <c r="D27" s="15" t="s">
        <v>114</v>
      </c>
      <c r="E27"/>
      <c r="F27"/>
      <c r="G27" s="9">
        <v>15</v>
      </c>
      <c r="H27" s="9">
        <v>5</v>
      </c>
      <c r="I27" s="9">
        <v>2</v>
      </c>
      <c r="K27" s="35">
        <v>18</v>
      </c>
      <c r="L27" s="46" t="s">
        <v>111</v>
      </c>
      <c r="M27" s="17">
        <v>6</v>
      </c>
      <c r="N27" s="15" t="s">
        <v>112</v>
      </c>
      <c r="O27"/>
      <c r="P27"/>
      <c r="Q27" s="9">
        <v>15</v>
      </c>
      <c r="R27" s="9">
        <v>5</v>
      </c>
      <c r="S27" s="10">
        <v>2</v>
      </c>
      <c r="W27" s="10">
        <v>2</v>
      </c>
      <c r="X27" s="172" t="s">
        <v>1867</v>
      </c>
      <c r="Y27" s="183" t="s">
        <v>82</v>
      </c>
      <c r="AB27" s="10">
        <v>4</v>
      </c>
      <c r="AC27" s="172" t="s">
        <v>1455</v>
      </c>
      <c r="AD27" s="46" t="s">
        <v>84</v>
      </c>
    </row>
    <row r="28" spans="1:30" ht="12.75">
      <c r="A28" s="35">
        <v>19</v>
      </c>
      <c r="B28" s="172" t="s">
        <v>322</v>
      </c>
      <c r="C28" s="59">
        <v>2</v>
      </c>
      <c r="D28" s="60" t="s">
        <v>118</v>
      </c>
      <c r="E28"/>
      <c r="F28"/>
      <c r="G28" s="9">
        <v>16</v>
      </c>
      <c r="H28" s="17">
        <v>6</v>
      </c>
      <c r="I28" s="9">
        <v>2</v>
      </c>
      <c r="K28" s="35">
        <v>19</v>
      </c>
      <c r="L28" s="172" t="s">
        <v>316</v>
      </c>
      <c r="M28" s="59">
        <v>2</v>
      </c>
      <c r="N28" s="60" t="s">
        <v>116</v>
      </c>
      <c r="O28"/>
      <c r="P28"/>
      <c r="Q28" s="9">
        <v>16</v>
      </c>
      <c r="R28" s="17">
        <v>6</v>
      </c>
      <c r="S28" s="10">
        <v>2</v>
      </c>
      <c r="W28" s="10">
        <v>1</v>
      </c>
      <c r="X28" s="172" t="s">
        <v>1882</v>
      </c>
      <c r="Y28" s="183" t="s">
        <v>82</v>
      </c>
      <c r="AB28" s="10">
        <v>5</v>
      </c>
      <c r="AC28" s="172" t="s">
        <v>1887</v>
      </c>
      <c r="AD28" s="46" t="s">
        <v>84</v>
      </c>
    </row>
    <row r="29" spans="1:25" ht="12.75">
      <c r="A29" s="35">
        <v>20</v>
      </c>
      <c r="B29" s="46" t="s">
        <v>117</v>
      </c>
      <c r="C29" s="17">
        <v>6</v>
      </c>
      <c r="D29" s="15" t="s">
        <v>276</v>
      </c>
      <c r="E29"/>
      <c r="F29"/>
      <c r="G29" s="9">
        <v>17</v>
      </c>
      <c r="H29" s="9">
        <v>7</v>
      </c>
      <c r="I29" s="9">
        <v>2</v>
      </c>
      <c r="K29" s="35">
        <v>20</v>
      </c>
      <c r="L29" s="46" t="s">
        <v>115</v>
      </c>
      <c r="M29" s="17">
        <v>6</v>
      </c>
      <c r="N29" s="15" t="s">
        <v>1038</v>
      </c>
      <c r="O29"/>
      <c r="P29"/>
      <c r="Q29" s="9">
        <v>17</v>
      </c>
      <c r="R29" s="9">
        <v>7</v>
      </c>
      <c r="S29" s="10">
        <v>2</v>
      </c>
      <c r="Y29" s="156"/>
    </row>
    <row r="30" spans="1:30" ht="12.75">
      <c r="A30" s="35">
        <v>21</v>
      </c>
      <c r="B30" s="172" t="s">
        <v>323</v>
      </c>
      <c r="C30" s="59">
        <v>7</v>
      </c>
      <c r="D30" s="60" t="s">
        <v>122</v>
      </c>
      <c r="E30"/>
      <c r="F30"/>
      <c r="G30" s="9">
        <v>18</v>
      </c>
      <c r="H30" s="17">
        <v>8</v>
      </c>
      <c r="I30" s="9">
        <v>2</v>
      </c>
      <c r="K30" s="35">
        <v>21</v>
      </c>
      <c r="L30" s="172" t="s">
        <v>317</v>
      </c>
      <c r="M30" s="59">
        <v>8</v>
      </c>
      <c r="N30" s="60" t="s">
        <v>120</v>
      </c>
      <c r="O30"/>
      <c r="P30"/>
      <c r="Q30" s="9">
        <v>18</v>
      </c>
      <c r="R30" s="17">
        <v>8</v>
      </c>
      <c r="S30" s="10">
        <v>2</v>
      </c>
      <c r="T30" s="270" t="s">
        <v>943</v>
      </c>
      <c r="U30" s="51" t="s">
        <v>86</v>
      </c>
      <c r="V30" s="41" t="s">
        <v>260</v>
      </c>
      <c r="W30" s="10">
        <v>5</v>
      </c>
      <c r="X30" s="172" t="s">
        <v>1849</v>
      </c>
      <c r="Y30" s="72" t="s">
        <v>319</v>
      </c>
      <c r="Z30" s="219" t="s">
        <v>87</v>
      </c>
      <c r="AA30" s="30" t="s">
        <v>260</v>
      </c>
      <c r="AB30" s="9">
        <v>1</v>
      </c>
      <c r="AC30" s="15" t="s">
        <v>1437</v>
      </c>
      <c r="AD30" s="48" t="s">
        <v>312</v>
      </c>
    </row>
    <row r="31" spans="1:30" ht="12.75">
      <c r="A31" s="35">
        <v>22</v>
      </c>
      <c r="B31" s="46" t="s">
        <v>121</v>
      </c>
      <c r="C31" s="17">
        <v>6</v>
      </c>
      <c r="D31" s="45" t="s">
        <v>278</v>
      </c>
      <c r="E31"/>
      <c r="F31"/>
      <c r="G31" s="9">
        <v>19</v>
      </c>
      <c r="H31" s="9">
        <v>9</v>
      </c>
      <c r="I31" s="9">
        <v>2</v>
      </c>
      <c r="K31" s="35">
        <v>22</v>
      </c>
      <c r="L31" s="46" t="s">
        <v>119</v>
      </c>
      <c r="M31" s="59">
        <v>7</v>
      </c>
      <c r="N31" s="60" t="s">
        <v>279</v>
      </c>
      <c r="O31"/>
      <c r="P31"/>
      <c r="Q31" s="9">
        <v>19</v>
      </c>
      <c r="R31" s="9">
        <v>9</v>
      </c>
      <c r="S31" s="10">
        <v>2</v>
      </c>
      <c r="T31" s="270" t="s">
        <v>943</v>
      </c>
      <c r="U31" s="1"/>
      <c r="V31" s="41"/>
      <c r="W31" s="10">
        <v>4</v>
      </c>
      <c r="X31" s="31" t="s">
        <v>1850</v>
      </c>
      <c r="Y31" s="186" t="s">
        <v>261</v>
      </c>
      <c r="Z31" s="220"/>
      <c r="AA31" s="30"/>
      <c r="AB31" s="9">
        <v>2</v>
      </c>
      <c r="AC31" s="15" t="s">
        <v>1438</v>
      </c>
      <c r="AD31" s="32" t="s">
        <v>262</v>
      </c>
    </row>
    <row r="32" spans="2:30" ht="12.75">
      <c r="B32" s="173">
        <f>SUM(C7:C31)</f>
        <v>89</v>
      </c>
      <c r="C32" s="17"/>
      <c r="D32" s="45"/>
      <c r="E32"/>
      <c r="F32"/>
      <c r="H32" s="17"/>
      <c r="I32" s="9"/>
      <c r="K32" s="9"/>
      <c r="L32" s="173">
        <f>SUM(M7:M31)</f>
        <v>91</v>
      </c>
      <c r="M32" s="17"/>
      <c r="N32" s="18"/>
      <c r="O32"/>
      <c r="P32"/>
      <c r="Q32" s="9"/>
      <c r="R32" s="9"/>
      <c r="T32" s="11"/>
      <c r="U32" s="1"/>
      <c r="V32" s="41"/>
      <c r="W32" s="10">
        <v>3</v>
      </c>
      <c r="X32" s="31" t="s">
        <v>1851</v>
      </c>
      <c r="Y32" s="186" t="s">
        <v>263</v>
      </c>
      <c r="Z32" s="79"/>
      <c r="AA32" s="79"/>
      <c r="AB32" s="12">
        <v>3</v>
      </c>
      <c r="AC32" s="15" t="s">
        <v>1439</v>
      </c>
      <c r="AD32" s="32" t="s">
        <v>264</v>
      </c>
    </row>
    <row r="33" spans="3:30" ht="12.75">
      <c r="C33" s="17"/>
      <c r="D33" s="45"/>
      <c r="E33"/>
      <c r="F33"/>
      <c r="H33" s="17"/>
      <c r="I33" s="9"/>
      <c r="K33" s="9"/>
      <c r="L33" s="17"/>
      <c r="M33" s="17"/>
      <c r="N33" s="18"/>
      <c r="O33"/>
      <c r="P33"/>
      <c r="Q33" s="9"/>
      <c r="R33" s="9"/>
      <c r="T33" s="11"/>
      <c r="U33" s="1"/>
      <c r="V33" s="41"/>
      <c r="W33" s="10">
        <v>2</v>
      </c>
      <c r="X33" s="31" t="s">
        <v>1852</v>
      </c>
      <c r="Y33" s="186" t="s">
        <v>265</v>
      </c>
      <c r="AB33" s="9">
        <v>4</v>
      </c>
      <c r="AC33" s="15" t="s">
        <v>1440</v>
      </c>
      <c r="AD33" s="32" t="s">
        <v>266</v>
      </c>
    </row>
    <row r="34" spans="1:30" ht="12.75">
      <c r="A34" s="10">
        <v>23</v>
      </c>
      <c r="B34" s="18" t="s">
        <v>123</v>
      </c>
      <c r="C34" s="17">
        <v>6</v>
      </c>
      <c r="D34" s="64" t="s">
        <v>124</v>
      </c>
      <c r="E34"/>
      <c r="F34"/>
      <c r="G34" s="10">
        <v>20</v>
      </c>
      <c r="H34" s="17"/>
      <c r="I34" s="9"/>
      <c r="K34" s="10">
        <v>23</v>
      </c>
      <c r="L34" s="18" t="s">
        <v>125</v>
      </c>
      <c r="M34" s="17">
        <v>6</v>
      </c>
      <c r="N34" s="18" t="s">
        <v>126</v>
      </c>
      <c r="O34"/>
      <c r="P34"/>
      <c r="Q34" s="9">
        <v>20</v>
      </c>
      <c r="R34" s="17"/>
      <c r="T34" s="11"/>
      <c r="U34" s="1"/>
      <c r="V34" s="41"/>
      <c r="W34" s="10">
        <v>1</v>
      </c>
      <c r="X34" s="31" t="s">
        <v>1183</v>
      </c>
      <c r="Y34" s="186" t="s">
        <v>1883</v>
      </c>
      <c r="Z34" s="11"/>
      <c r="AA34" s="30"/>
      <c r="AB34" s="9">
        <v>5</v>
      </c>
      <c r="AC34" s="15" t="s">
        <v>1165</v>
      </c>
      <c r="AD34" s="32" t="s">
        <v>1884</v>
      </c>
    </row>
    <row r="35" spans="1:28" ht="12.75">
      <c r="A35" s="10">
        <v>24</v>
      </c>
      <c r="B35" s="18" t="s">
        <v>127</v>
      </c>
      <c r="C35" s="59">
        <v>8</v>
      </c>
      <c r="D35" s="250" t="s">
        <v>128</v>
      </c>
      <c r="E35"/>
      <c r="F35"/>
      <c r="G35" s="10">
        <v>21</v>
      </c>
      <c r="H35" s="17"/>
      <c r="I35" s="9"/>
      <c r="K35" s="10">
        <v>24</v>
      </c>
      <c r="L35" s="18" t="s">
        <v>129</v>
      </c>
      <c r="M35" s="59">
        <v>8</v>
      </c>
      <c r="N35" s="250" t="s">
        <v>130</v>
      </c>
      <c r="O35"/>
      <c r="P35"/>
      <c r="Q35" s="9">
        <v>21</v>
      </c>
      <c r="T35" s="9"/>
      <c r="Y35" s="156"/>
      <c r="Z35" s="11"/>
      <c r="AA35" s="30"/>
      <c r="AB35" s="9"/>
    </row>
    <row r="36" spans="1:30" ht="12.75">
      <c r="A36" s="10">
        <v>25</v>
      </c>
      <c r="B36" s="18" t="s">
        <v>131</v>
      </c>
      <c r="C36" s="17">
        <v>6</v>
      </c>
      <c r="D36" s="18" t="s">
        <v>132</v>
      </c>
      <c r="E36"/>
      <c r="F36"/>
      <c r="G36" s="10">
        <v>22</v>
      </c>
      <c r="H36" s="17"/>
      <c r="I36" s="9"/>
      <c r="K36" s="10">
        <v>25</v>
      </c>
      <c r="L36" s="18" t="s">
        <v>133</v>
      </c>
      <c r="M36" s="17">
        <v>6</v>
      </c>
      <c r="N36" s="18" t="s">
        <v>134</v>
      </c>
      <c r="O36"/>
      <c r="P36"/>
      <c r="Q36" s="9">
        <v>22</v>
      </c>
      <c r="T36" s="9"/>
      <c r="U36" s="51" t="s">
        <v>88</v>
      </c>
      <c r="V36" s="41" t="s">
        <v>267</v>
      </c>
      <c r="W36" s="43">
        <v>4</v>
      </c>
      <c r="X36" s="177" t="s">
        <v>969</v>
      </c>
      <c r="Y36" s="184" t="s">
        <v>319</v>
      </c>
      <c r="Z36" s="219" t="s">
        <v>89</v>
      </c>
      <c r="AA36" s="30" t="s">
        <v>267</v>
      </c>
      <c r="AB36" s="222">
        <v>1</v>
      </c>
      <c r="AC36" s="221" t="s">
        <v>1846</v>
      </c>
      <c r="AD36" s="73" t="s">
        <v>312</v>
      </c>
    </row>
    <row r="37" spans="1:30" ht="12.75">
      <c r="A37" s="10">
        <v>26</v>
      </c>
      <c r="B37" s="18" t="s">
        <v>135</v>
      </c>
      <c r="C37" s="17">
        <v>6</v>
      </c>
      <c r="D37" s="18" t="s">
        <v>136</v>
      </c>
      <c r="E37"/>
      <c r="F37"/>
      <c r="G37" s="10">
        <v>23</v>
      </c>
      <c r="H37" s="17"/>
      <c r="I37" s="9"/>
      <c r="K37" s="10">
        <v>26</v>
      </c>
      <c r="L37" s="18" t="s">
        <v>137</v>
      </c>
      <c r="M37" s="17">
        <v>6</v>
      </c>
      <c r="N37" s="18" t="s">
        <v>138</v>
      </c>
      <c r="O37"/>
      <c r="P37"/>
      <c r="Q37" s="9">
        <v>23</v>
      </c>
      <c r="U37" s="53"/>
      <c r="V37" s="41"/>
      <c r="W37" s="43">
        <v>3</v>
      </c>
      <c r="X37" s="33" t="s">
        <v>201</v>
      </c>
      <c r="Y37" s="185" t="s">
        <v>261</v>
      </c>
      <c r="Z37" s="11"/>
      <c r="AA37" s="30"/>
      <c r="AB37" s="222">
        <v>2</v>
      </c>
      <c r="AC37" s="221" t="s">
        <v>1888</v>
      </c>
      <c r="AD37" s="34" t="s">
        <v>262</v>
      </c>
    </row>
    <row r="38" spans="1:30" ht="12.75">
      <c r="A38" s="10">
        <v>27</v>
      </c>
      <c r="B38" s="18" t="s">
        <v>139</v>
      </c>
      <c r="C38" s="17">
        <v>6</v>
      </c>
      <c r="D38" s="18" t="s">
        <v>140</v>
      </c>
      <c r="E38"/>
      <c r="F38"/>
      <c r="G38" s="10">
        <v>24</v>
      </c>
      <c r="H38" s="17"/>
      <c r="I38" s="9"/>
      <c r="K38" s="10">
        <v>27</v>
      </c>
      <c r="L38" s="18" t="s">
        <v>141</v>
      </c>
      <c r="M38" s="17">
        <v>6</v>
      </c>
      <c r="N38" s="18" t="s">
        <v>142</v>
      </c>
      <c r="O38"/>
      <c r="P38"/>
      <c r="Q38" s="9">
        <v>24</v>
      </c>
      <c r="T38" s="1"/>
      <c r="U38" s="1"/>
      <c r="V38" s="41"/>
      <c r="W38" s="43">
        <v>2</v>
      </c>
      <c r="X38" s="33" t="s">
        <v>202</v>
      </c>
      <c r="Y38" s="185" t="s">
        <v>263</v>
      </c>
      <c r="Z38" s="11"/>
      <c r="AA38" s="30"/>
      <c r="AB38" s="222">
        <v>3</v>
      </c>
      <c r="AC38" s="221" t="s">
        <v>1889</v>
      </c>
      <c r="AD38" s="34" t="s">
        <v>264</v>
      </c>
    </row>
    <row r="39" spans="1:30" ht="12.75">
      <c r="A39" s="10">
        <v>28</v>
      </c>
      <c r="B39" s="18" t="s">
        <v>143</v>
      </c>
      <c r="C39" s="17">
        <v>6</v>
      </c>
      <c r="D39" s="18" t="s">
        <v>144</v>
      </c>
      <c r="E39"/>
      <c r="F39"/>
      <c r="G39" s="10">
        <v>25</v>
      </c>
      <c r="H39" s="17"/>
      <c r="I39" s="9"/>
      <c r="K39" s="10">
        <v>28</v>
      </c>
      <c r="L39" s="18" t="s">
        <v>145</v>
      </c>
      <c r="M39" s="17">
        <v>6</v>
      </c>
      <c r="N39" s="18" t="s">
        <v>146</v>
      </c>
      <c r="O39"/>
      <c r="P39"/>
      <c r="Q39" s="9">
        <v>25</v>
      </c>
      <c r="W39" s="43">
        <v>1</v>
      </c>
      <c r="X39" s="33" t="s">
        <v>970</v>
      </c>
      <c r="Y39" s="185" t="s">
        <v>265</v>
      </c>
      <c r="Z39" s="9"/>
      <c r="AA39" s="9"/>
      <c r="AB39" s="222">
        <v>4</v>
      </c>
      <c r="AC39" s="221" t="s">
        <v>1847</v>
      </c>
      <c r="AD39" s="34" t="s">
        <v>266</v>
      </c>
    </row>
    <row r="40" spans="1:30" ht="12.75">
      <c r="A40" s="10">
        <v>29</v>
      </c>
      <c r="B40" s="18" t="s">
        <v>147</v>
      </c>
      <c r="C40" s="17">
        <v>6</v>
      </c>
      <c r="D40" s="18" t="s">
        <v>148</v>
      </c>
      <c r="E40"/>
      <c r="F40"/>
      <c r="G40" s="10">
        <v>26</v>
      </c>
      <c r="H40" s="17"/>
      <c r="I40" s="9"/>
      <c r="K40" s="10">
        <v>29</v>
      </c>
      <c r="L40" s="18" t="s">
        <v>149</v>
      </c>
      <c r="M40" s="17">
        <v>6</v>
      </c>
      <c r="N40" s="18" t="s">
        <v>150</v>
      </c>
      <c r="O40"/>
      <c r="P40"/>
      <c r="Q40" s="9">
        <v>26</v>
      </c>
      <c r="U40" s="1"/>
      <c r="V40" s="41"/>
      <c r="Y40" s="156"/>
      <c r="Z40" s="9"/>
      <c r="AA40" s="9"/>
      <c r="AB40" s="222"/>
      <c r="AC40" s="222"/>
      <c r="AD40" s="258"/>
    </row>
    <row r="41" spans="1:30" ht="12.75">
      <c r="A41" s="10">
        <v>30</v>
      </c>
      <c r="B41" s="18" t="s">
        <v>151</v>
      </c>
      <c r="C41" s="17">
        <v>6</v>
      </c>
      <c r="D41" s="18" t="s">
        <v>152</v>
      </c>
      <c r="E41"/>
      <c r="F41"/>
      <c r="G41" s="10">
        <v>27</v>
      </c>
      <c r="H41" s="17"/>
      <c r="I41" s="9"/>
      <c r="K41" s="10">
        <v>30</v>
      </c>
      <c r="L41" s="18" t="s">
        <v>153</v>
      </c>
      <c r="M41" s="17">
        <v>6</v>
      </c>
      <c r="N41" s="18" t="s">
        <v>154</v>
      </c>
      <c r="O41"/>
      <c r="P41"/>
      <c r="Q41" s="9">
        <v>27</v>
      </c>
      <c r="U41" s="51" t="s">
        <v>95</v>
      </c>
      <c r="V41" s="41" t="s">
        <v>273</v>
      </c>
      <c r="W41" s="10">
        <v>1</v>
      </c>
      <c r="X41" s="33" t="s">
        <v>204</v>
      </c>
      <c r="Y41" s="187" t="s">
        <v>94</v>
      </c>
      <c r="Z41" s="219" t="s">
        <v>93</v>
      </c>
      <c r="AA41" s="30" t="s">
        <v>951</v>
      </c>
      <c r="AB41" s="10">
        <v>1</v>
      </c>
      <c r="AC41" s="76" t="s">
        <v>949</v>
      </c>
      <c r="AD41" s="154" t="s">
        <v>92</v>
      </c>
    </row>
    <row r="42" spans="1:30" ht="12.75">
      <c r="A42" s="10">
        <v>31</v>
      </c>
      <c r="B42" s="18" t="s">
        <v>155</v>
      </c>
      <c r="C42" s="17">
        <v>6</v>
      </c>
      <c r="D42" s="18" t="s">
        <v>156</v>
      </c>
      <c r="E42"/>
      <c r="F42"/>
      <c r="G42" s="10">
        <v>28</v>
      </c>
      <c r="H42" s="17"/>
      <c r="I42" s="9"/>
      <c r="K42" s="10">
        <v>31</v>
      </c>
      <c r="L42" s="18" t="s">
        <v>157</v>
      </c>
      <c r="M42" s="17">
        <v>6</v>
      </c>
      <c r="N42" s="18" t="s">
        <v>281</v>
      </c>
      <c r="O42"/>
      <c r="P42"/>
      <c r="Q42" s="9">
        <v>28</v>
      </c>
      <c r="U42" s="53"/>
      <c r="V42" s="41"/>
      <c r="Y42" s="156"/>
      <c r="AB42" s="10">
        <v>2</v>
      </c>
      <c r="AC42" s="76" t="s">
        <v>945</v>
      </c>
      <c r="AD42" s="154" t="s">
        <v>92</v>
      </c>
    </row>
    <row r="43" spans="1:30" ht="12.75">
      <c r="A43" s="10">
        <v>32</v>
      </c>
      <c r="B43" s="18" t="s">
        <v>158</v>
      </c>
      <c r="C43" s="17">
        <v>6</v>
      </c>
      <c r="D43" s="18" t="s">
        <v>159</v>
      </c>
      <c r="E43"/>
      <c r="F43"/>
      <c r="G43" s="10">
        <v>29</v>
      </c>
      <c r="H43" s="17"/>
      <c r="I43" s="9"/>
      <c r="K43" s="10">
        <v>32</v>
      </c>
      <c r="L43" s="18" t="s">
        <v>160</v>
      </c>
      <c r="M43" s="17">
        <v>6</v>
      </c>
      <c r="N43" s="18" t="s">
        <v>282</v>
      </c>
      <c r="O43"/>
      <c r="P43"/>
      <c r="Q43" s="9">
        <v>29</v>
      </c>
      <c r="U43" s="219" t="s">
        <v>98</v>
      </c>
      <c r="V43" s="30" t="s">
        <v>26</v>
      </c>
      <c r="W43" s="9">
        <v>7</v>
      </c>
      <c r="X43" s="31" t="s">
        <v>1853</v>
      </c>
      <c r="Y43" s="70" t="s">
        <v>94</v>
      </c>
      <c r="AB43" s="10">
        <v>3</v>
      </c>
      <c r="AC43" s="76" t="s">
        <v>946</v>
      </c>
      <c r="AD43" s="154" t="s">
        <v>92</v>
      </c>
    </row>
    <row r="44" spans="1:30" ht="12.75">
      <c r="A44" s="10">
        <v>33</v>
      </c>
      <c r="B44" s="18" t="s">
        <v>161</v>
      </c>
      <c r="C44" s="17">
        <v>6</v>
      </c>
      <c r="D44" s="18" t="s">
        <v>162</v>
      </c>
      <c r="E44"/>
      <c r="F44"/>
      <c r="G44" s="10">
        <v>30</v>
      </c>
      <c r="H44" s="17"/>
      <c r="I44" s="9"/>
      <c r="K44" s="10">
        <v>33</v>
      </c>
      <c r="L44" s="18" t="s">
        <v>163</v>
      </c>
      <c r="M44" s="17">
        <v>6</v>
      </c>
      <c r="N44" s="18" t="s">
        <v>283</v>
      </c>
      <c r="O44"/>
      <c r="P44"/>
      <c r="Q44" s="9">
        <v>30</v>
      </c>
      <c r="U44" s="11"/>
      <c r="V44" s="30"/>
      <c r="W44" s="9">
        <v>6</v>
      </c>
      <c r="X44" s="76" t="s">
        <v>1874</v>
      </c>
      <c r="Y44" s="155" t="s">
        <v>97</v>
      </c>
      <c r="AB44" s="10">
        <v>4</v>
      </c>
      <c r="AC44" s="76" t="s">
        <v>947</v>
      </c>
      <c r="AD44" s="154" t="s">
        <v>92</v>
      </c>
    </row>
    <row r="45" spans="1:30" ht="12.75">
      <c r="A45" s="10">
        <v>34</v>
      </c>
      <c r="B45" s="18" t="s">
        <v>164</v>
      </c>
      <c r="C45" s="17">
        <v>6</v>
      </c>
      <c r="D45" s="18" t="s">
        <v>165</v>
      </c>
      <c r="E45"/>
      <c r="F45"/>
      <c r="G45" s="10">
        <v>31</v>
      </c>
      <c r="H45" s="17"/>
      <c r="I45" s="9"/>
      <c r="K45" s="10">
        <v>34</v>
      </c>
      <c r="L45" s="18" t="s">
        <v>166</v>
      </c>
      <c r="M45" s="17">
        <v>6</v>
      </c>
      <c r="N45" s="18" t="s">
        <v>284</v>
      </c>
      <c r="O45"/>
      <c r="P45"/>
      <c r="Q45" s="9">
        <v>31</v>
      </c>
      <c r="U45" s="11"/>
      <c r="V45" s="30"/>
      <c r="W45" s="9">
        <v>5</v>
      </c>
      <c r="X45" s="76" t="s">
        <v>205</v>
      </c>
      <c r="Y45" s="155" t="s">
        <v>97</v>
      </c>
      <c r="AB45" s="10">
        <v>5</v>
      </c>
      <c r="AC45" s="76" t="s">
        <v>948</v>
      </c>
      <c r="AD45" s="154" t="s">
        <v>92</v>
      </c>
    </row>
    <row r="46" spans="1:30" ht="12.75">
      <c r="A46" s="10">
        <v>35</v>
      </c>
      <c r="B46" s="18" t="s">
        <v>167</v>
      </c>
      <c r="C46" s="17">
        <v>6</v>
      </c>
      <c r="D46" s="18" t="s">
        <v>168</v>
      </c>
      <c r="E46"/>
      <c r="F46"/>
      <c r="G46" s="10">
        <v>32</v>
      </c>
      <c r="H46" s="17"/>
      <c r="I46" s="9"/>
      <c r="K46" s="10">
        <v>35</v>
      </c>
      <c r="L46" s="18" t="s">
        <v>169</v>
      </c>
      <c r="M46" s="17">
        <v>6</v>
      </c>
      <c r="N46" s="18" t="s">
        <v>285</v>
      </c>
      <c r="O46"/>
      <c r="P46"/>
      <c r="Q46" s="9">
        <v>32</v>
      </c>
      <c r="U46" s="11"/>
      <c r="V46" s="30"/>
      <c r="W46" s="9">
        <v>4</v>
      </c>
      <c r="X46" s="76" t="s">
        <v>1875</v>
      </c>
      <c r="Y46" s="155" t="s">
        <v>97</v>
      </c>
      <c r="AB46" s="10">
        <v>6</v>
      </c>
      <c r="AC46" s="76" t="s">
        <v>952</v>
      </c>
      <c r="AD46" s="154" t="s">
        <v>92</v>
      </c>
    </row>
    <row r="47" spans="1:30" ht="12.75">
      <c r="A47" s="10">
        <v>36</v>
      </c>
      <c r="B47" s="18" t="s">
        <v>170</v>
      </c>
      <c r="C47" s="17">
        <v>6</v>
      </c>
      <c r="D47" s="18" t="s">
        <v>171</v>
      </c>
      <c r="E47"/>
      <c r="F47"/>
      <c r="G47" s="10">
        <v>33</v>
      </c>
      <c r="H47" s="17"/>
      <c r="I47" s="9"/>
      <c r="K47" s="10">
        <v>36</v>
      </c>
      <c r="L47" s="18" t="s">
        <v>172</v>
      </c>
      <c r="M47" s="17">
        <v>6</v>
      </c>
      <c r="N47" s="18" t="s">
        <v>286</v>
      </c>
      <c r="O47"/>
      <c r="P47"/>
      <c r="Q47" s="9">
        <v>33</v>
      </c>
      <c r="U47" s="11"/>
      <c r="V47" s="30"/>
      <c r="W47" s="9">
        <v>3</v>
      </c>
      <c r="X47" s="76" t="s">
        <v>1876</v>
      </c>
      <c r="Y47" s="155" t="s">
        <v>97</v>
      </c>
      <c r="AB47" s="10">
        <v>7</v>
      </c>
      <c r="AC47" s="15" t="s">
        <v>950</v>
      </c>
      <c r="AD47" s="32" t="s">
        <v>1884</v>
      </c>
    </row>
    <row r="48" spans="1:25" ht="12.75">
      <c r="A48" s="10">
        <v>37</v>
      </c>
      <c r="B48" s="18" t="s">
        <v>173</v>
      </c>
      <c r="C48" s="17">
        <v>6</v>
      </c>
      <c r="D48" s="18" t="s">
        <v>174</v>
      </c>
      <c r="E48"/>
      <c r="F48"/>
      <c r="G48" s="10">
        <v>34</v>
      </c>
      <c r="H48" s="17"/>
      <c r="I48" s="9"/>
      <c r="K48" s="10">
        <v>37</v>
      </c>
      <c r="L48" s="18" t="s">
        <v>175</v>
      </c>
      <c r="M48" s="17">
        <v>6</v>
      </c>
      <c r="N48" s="18" t="s">
        <v>287</v>
      </c>
      <c r="O48"/>
      <c r="P48"/>
      <c r="Q48" s="9">
        <v>34</v>
      </c>
      <c r="U48" s="11"/>
      <c r="V48" s="30"/>
      <c r="W48" s="9">
        <v>2</v>
      </c>
      <c r="X48" s="76" t="s">
        <v>1877</v>
      </c>
      <c r="Y48" s="155" t="s">
        <v>97</v>
      </c>
    </row>
    <row r="49" spans="1:30" ht="12.75">
      <c r="A49" s="10">
        <v>38</v>
      </c>
      <c r="B49" s="18" t="s">
        <v>176</v>
      </c>
      <c r="C49" s="17">
        <v>6</v>
      </c>
      <c r="D49" s="18" t="s">
        <v>177</v>
      </c>
      <c r="E49"/>
      <c r="F49"/>
      <c r="G49" s="10">
        <v>35</v>
      </c>
      <c r="H49" s="17"/>
      <c r="I49" s="9"/>
      <c r="K49" s="10">
        <v>38</v>
      </c>
      <c r="L49" s="18" t="s">
        <v>178</v>
      </c>
      <c r="M49" s="17">
        <v>6</v>
      </c>
      <c r="N49" s="18" t="s">
        <v>288</v>
      </c>
      <c r="O49"/>
      <c r="P49"/>
      <c r="Q49" s="9">
        <v>35</v>
      </c>
      <c r="W49" s="9">
        <v>1</v>
      </c>
      <c r="X49" s="76" t="s">
        <v>1878</v>
      </c>
      <c r="Y49" s="155" t="s">
        <v>97</v>
      </c>
      <c r="Z49" s="219" t="s">
        <v>96</v>
      </c>
      <c r="AA49" s="30" t="s">
        <v>273</v>
      </c>
      <c r="AB49" s="222">
        <v>1</v>
      </c>
      <c r="AC49" s="221" t="s">
        <v>2412</v>
      </c>
      <c r="AD49" s="62" t="s">
        <v>268</v>
      </c>
    </row>
    <row r="50" spans="1:28" ht="12.75">
      <c r="A50" s="10">
        <v>39</v>
      </c>
      <c r="B50" s="18" t="s">
        <v>180</v>
      </c>
      <c r="C50" s="17">
        <v>6</v>
      </c>
      <c r="D50" s="18" t="s">
        <v>181</v>
      </c>
      <c r="E50"/>
      <c r="F50"/>
      <c r="G50" s="10">
        <v>36</v>
      </c>
      <c r="H50" s="17"/>
      <c r="I50" s="9"/>
      <c r="K50" s="10">
        <v>39</v>
      </c>
      <c r="L50" s="18" t="s">
        <v>182</v>
      </c>
      <c r="M50" s="17">
        <v>6</v>
      </c>
      <c r="N50" s="18" t="s">
        <v>289</v>
      </c>
      <c r="O50"/>
      <c r="P50"/>
      <c r="Q50" s="9">
        <v>36</v>
      </c>
      <c r="U50" s="1"/>
      <c r="V50" s="41"/>
      <c r="W50" s="43"/>
      <c r="Y50" s="156"/>
      <c r="Z50" s="220"/>
      <c r="AA50" s="30"/>
      <c r="AB50" s="9"/>
    </row>
    <row r="51" spans="1:30" ht="12.75">
      <c r="A51" s="10">
        <v>40</v>
      </c>
      <c r="B51" s="18" t="s">
        <v>183</v>
      </c>
      <c r="C51" s="17">
        <v>6</v>
      </c>
      <c r="D51" s="18" t="s">
        <v>184</v>
      </c>
      <c r="E51"/>
      <c r="F51"/>
      <c r="G51" s="10">
        <v>37</v>
      </c>
      <c r="H51" s="17"/>
      <c r="I51" s="9"/>
      <c r="K51" s="10">
        <v>40</v>
      </c>
      <c r="L51" s="18" t="s">
        <v>185</v>
      </c>
      <c r="M51" s="17">
        <v>6</v>
      </c>
      <c r="N51" s="18" t="s">
        <v>290</v>
      </c>
      <c r="O51"/>
      <c r="P51"/>
      <c r="Q51" s="9">
        <v>37</v>
      </c>
      <c r="U51" s="63" t="s">
        <v>102</v>
      </c>
      <c r="V51" s="41" t="s">
        <v>277</v>
      </c>
      <c r="W51" s="10">
        <v>1</v>
      </c>
      <c r="X51" s="31" t="s">
        <v>1185</v>
      </c>
      <c r="Y51" s="71" t="s">
        <v>320</v>
      </c>
      <c r="Z51" s="219" t="s">
        <v>270</v>
      </c>
      <c r="AA51" s="30" t="s">
        <v>26</v>
      </c>
      <c r="AB51" s="9">
        <v>1</v>
      </c>
      <c r="AC51" s="76" t="s">
        <v>1463</v>
      </c>
      <c r="AD51" s="154" t="s">
        <v>269</v>
      </c>
    </row>
    <row r="52" spans="1:30" ht="12.75">
      <c r="A52" s="10">
        <v>41</v>
      </c>
      <c r="B52" s="18" t="s">
        <v>186</v>
      </c>
      <c r="C52" s="17">
        <v>6</v>
      </c>
      <c r="D52" s="18" t="s">
        <v>187</v>
      </c>
      <c r="E52"/>
      <c r="F52"/>
      <c r="G52" s="10">
        <v>38</v>
      </c>
      <c r="H52" s="17"/>
      <c r="I52" s="9"/>
      <c r="K52" s="10">
        <v>41</v>
      </c>
      <c r="L52" s="18" t="s">
        <v>188</v>
      </c>
      <c r="M52" s="17">
        <v>6</v>
      </c>
      <c r="N52" s="18" t="s">
        <v>291</v>
      </c>
      <c r="O52"/>
      <c r="P52"/>
      <c r="Q52" s="9">
        <v>38</v>
      </c>
      <c r="U52" s="1"/>
      <c r="V52" s="41"/>
      <c r="W52" s="216"/>
      <c r="X52" s="67"/>
      <c r="Y52" s="245"/>
      <c r="Z52" s="11"/>
      <c r="AA52" s="30"/>
      <c r="AB52" s="9">
        <v>2</v>
      </c>
      <c r="AC52" s="76" t="s">
        <v>1464</v>
      </c>
      <c r="AD52" s="154" t="s">
        <v>269</v>
      </c>
    </row>
    <row r="53" spans="1:30" ht="12.75">
      <c r="A53" s="10">
        <v>42</v>
      </c>
      <c r="B53" s="18" t="s">
        <v>189</v>
      </c>
      <c r="C53" s="17">
        <v>6</v>
      </c>
      <c r="D53" s="18" t="s">
        <v>231</v>
      </c>
      <c r="E53"/>
      <c r="F53"/>
      <c r="G53" s="10">
        <v>39</v>
      </c>
      <c r="H53" s="17"/>
      <c r="I53" s="9"/>
      <c r="K53" s="10">
        <v>42</v>
      </c>
      <c r="L53" s="18" t="s">
        <v>232</v>
      </c>
      <c r="M53" s="17">
        <v>6</v>
      </c>
      <c r="N53" s="18" t="s">
        <v>292</v>
      </c>
      <c r="O53"/>
      <c r="P53"/>
      <c r="Q53" s="9">
        <v>39</v>
      </c>
      <c r="U53" s="63" t="s">
        <v>271</v>
      </c>
      <c r="V53" s="41" t="s">
        <v>1885</v>
      </c>
      <c r="W53" s="10">
        <v>7</v>
      </c>
      <c r="X53" s="31" t="s">
        <v>1184</v>
      </c>
      <c r="Y53" s="71" t="s">
        <v>320</v>
      </c>
      <c r="Z53" s="11"/>
      <c r="AA53" s="30"/>
      <c r="AB53" s="9">
        <v>3</v>
      </c>
      <c r="AC53" s="76" t="s">
        <v>1465</v>
      </c>
      <c r="AD53" s="154" t="s">
        <v>269</v>
      </c>
    </row>
    <row r="54" spans="1:30" ht="12.75">
      <c r="A54" s="10">
        <v>43</v>
      </c>
      <c r="B54" s="18" t="s">
        <v>233</v>
      </c>
      <c r="C54" s="17">
        <v>6</v>
      </c>
      <c r="D54" s="18" t="s">
        <v>234</v>
      </c>
      <c r="E54"/>
      <c r="F54"/>
      <c r="G54" s="10">
        <v>40</v>
      </c>
      <c r="H54" s="17"/>
      <c r="I54" s="9"/>
      <c r="K54" s="10">
        <v>43</v>
      </c>
      <c r="L54" s="18" t="s">
        <v>235</v>
      </c>
      <c r="M54" s="17">
        <v>6</v>
      </c>
      <c r="N54" s="18" t="s">
        <v>293</v>
      </c>
      <c r="O54"/>
      <c r="P54"/>
      <c r="Q54" s="9">
        <v>40</v>
      </c>
      <c r="W54" s="10">
        <v>6</v>
      </c>
      <c r="X54" s="76" t="s">
        <v>1879</v>
      </c>
      <c r="Y54" s="155" t="s">
        <v>101</v>
      </c>
      <c r="Z54" s="11"/>
      <c r="AA54" s="30"/>
      <c r="AB54" s="9">
        <v>4</v>
      </c>
      <c r="AC54" s="76" t="s">
        <v>1466</v>
      </c>
      <c r="AD54" s="154" t="s">
        <v>269</v>
      </c>
    </row>
    <row r="55" spans="1:30" ht="12.75">
      <c r="A55" s="10">
        <v>44</v>
      </c>
      <c r="B55" s="18" t="s">
        <v>236</v>
      </c>
      <c r="C55" s="17">
        <v>6</v>
      </c>
      <c r="D55" s="18" t="s">
        <v>237</v>
      </c>
      <c r="E55"/>
      <c r="F55"/>
      <c r="G55" s="10">
        <v>41</v>
      </c>
      <c r="H55" s="17"/>
      <c r="I55" s="9"/>
      <c r="K55" s="10">
        <v>44</v>
      </c>
      <c r="L55" s="18" t="s">
        <v>238</v>
      </c>
      <c r="M55" s="17">
        <v>6</v>
      </c>
      <c r="N55" s="18" t="s">
        <v>294</v>
      </c>
      <c r="O55"/>
      <c r="P55"/>
      <c r="Q55" s="9">
        <v>41</v>
      </c>
      <c r="W55" s="10">
        <v>5</v>
      </c>
      <c r="X55" s="76" t="s">
        <v>1880</v>
      </c>
      <c r="Y55" s="155" t="s">
        <v>101</v>
      </c>
      <c r="Z55" s="11"/>
      <c r="AA55" s="30"/>
      <c r="AB55" s="9">
        <v>5</v>
      </c>
      <c r="AC55" s="76" t="s">
        <v>1467</v>
      </c>
      <c r="AD55" s="154" t="s">
        <v>269</v>
      </c>
    </row>
    <row r="56" spans="2:30" ht="12.75">
      <c r="B56" s="18"/>
      <c r="C56" s="17"/>
      <c r="D56" s="18"/>
      <c r="E56"/>
      <c r="F56"/>
      <c r="H56" s="17"/>
      <c r="I56" s="9"/>
      <c r="K56" s="10">
        <v>45</v>
      </c>
      <c r="L56" s="18" t="s">
        <v>239</v>
      </c>
      <c r="M56" s="17">
        <v>6</v>
      </c>
      <c r="N56" s="18" t="s">
        <v>295</v>
      </c>
      <c r="O56"/>
      <c r="P56"/>
      <c r="Q56" s="9">
        <v>42</v>
      </c>
      <c r="W56" s="10">
        <v>4</v>
      </c>
      <c r="X56" s="76" t="s">
        <v>1881</v>
      </c>
      <c r="Y56" s="155" t="s">
        <v>101</v>
      </c>
      <c r="Z56" s="11"/>
      <c r="AA56" s="30"/>
      <c r="AB56" s="9">
        <v>6</v>
      </c>
      <c r="AC56" s="76" t="s">
        <v>1468</v>
      </c>
      <c r="AD56" s="154" t="s">
        <v>269</v>
      </c>
    </row>
    <row r="57" spans="2:30" ht="12.75">
      <c r="B57" s="28"/>
      <c r="C57" s="28"/>
      <c r="E57"/>
      <c r="F57"/>
      <c r="L57" s="9"/>
      <c r="M57" s="11"/>
      <c r="O57" s="11"/>
      <c r="W57" s="10">
        <v>3</v>
      </c>
      <c r="X57" s="76" t="s">
        <v>1892</v>
      </c>
      <c r="Y57" s="155" t="s">
        <v>101</v>
      </c>
      <c r="Z57" s="11"/>
      <c r="AA57" s="30"/>
      <c r="AB57" s="9">
        <v>7</v>
      </c>
      <c r="AC57" s="15" t="s">
        <v>1441</v>
      </c>
      <c r="AD57" s="61" t="s">
        <v>268</v>
      </c>
    </row>
    <row r="58" spans="2:25" ht="12.75">
      <c r="B58" s="28" t="s">
        <v>296</v>
      </c>
      <c r="C58" s="6" t="s">
        <v>251</v>
      </c>
      <c r="E58"/>
      <c r="F58" s="28" t="s">
        <v>297</v>
      </c>
      <c r="G58" s="27" t="s">
        <v>253</v>
      </c>
      <c r="H58" s="4"/>
      <c r="L58" s="4"/>
      <c r="M58" s="8"/>
      <c r="N58" s="8"/>
      <c r="O58" s="8"/>
      <c r="P58" s="8"/>
      <c r="W58" s="10">
        <v>2</v>
      </c>
      <c r="X58" s="76" t="s">
        <v>1893</v>
      </c>
      <c r="Y58" s="155" t="s">
        <v>101</v>
      </c>
    </row>
    <row r="59" spans="5:30" ht="12.75">
      <c r="E59"/>
      <c r="K59" s="65"/>
      <c r="L59" s="1"/>
      <c r="Q59" s="65"/>
      <c r="U59" s="1"/>
      <c r="V59" s="41"/>
      <c r="W59" s="10">
        <v>1</v>
      </c>
      <c r="X59" s="76" t="s">
        <v>1894</v>
      </c>
      <c r="Y59" s="155" t="s">
        <v>101</v>
      </c>
      <c r="Z59" s="63" t="s">
        <v>100</v>
      </c>
      <c r="AA59" s="30" t="s">
        <v>277</v>
      </c>
      <c r="AB59" s="9">
        <v>1</v>
      </c>
      <c r="AC59" s="15" t="s">
        <v>1166</v>
      </c>
      <c r="AD59" s="44" t="s">
        <v>314</v>
      </c>
    </row>
    <row r="60" spans="1:25" ht="12.75">
      <c r="A60" s="66" t="s">
        <v>298</v>
      </c>
      <c r="B60" s="6">
        <f>A55</f>
        <v>44</v>
      </c>
      <c r="C60" s="4">
        <f>SUM(C7:C56)</f>
        <v>223</v>
      </c>
      <c r="E60" s="253">
        <f>SUM(E7:E55)</f>
        <v>6</v>
      </c>
      <c r="F60" s="4">
        <f>C60+E60</f>
        <v>229</v>
      </c>
      <c r="G60" s="4">
        <f>G55</f>
        <v>41</v>
      </c>
      <c r="I60" s="15"/>
      <c r="J60" s="15"/>
      <c r="U60" s="1"/>
      <c r="V60" s="216"/>
      <c r="W60" s="218"/>
      <c r="X60" s="19"/>
      <c r="Y60" s="217"/>
    </row>
    <row r="61" spans="1:25" ht="12.75">
      <c r="A61" s="66" t="s">
        <v>299</v>
      </c>
      <c r="B61" s="6">
        <f>K56</f>
        <v>45</v>
      </c>
      <c r="C61" s="4">
        <f>SUM(M7:M56)</f>
        <v>231</v>
      </c>
      <c r="E61" s="253">
        <f>SUM(O7:O56)</f>
        <v>6</v>
      </c>
      <c r="F61" s="4">
        <f>C61+E61</f>
        <v>237</v>
      </c>
      <c r="G61" s="4">
        <f>Q56</f>
        <v>42</v>
      </c>
      <c r="U61" s="1"/>
      <c r="V61" s="216"/>
      <c r="W61" s="218"/>
      <c r="X61" s="19"/>
      <c r="Y61" s="217"/>
    </row>
    <row r="62" spans="5:25" ht="12.75">
      <c r="E62"/>
      <c r="Y62" s="156"/>
    </row>
    <row r="63" spans="1:25" ht="12.75">
      <c r="A63" s="66" t="s">
        <v>300</v>
      </c>
      <c r="B63" s="6">
        <f>SUM(B60:B61)</f>
        <v>89</v>
      </c>
      <c r="C63" s="6">
        <f>SUM(C60:C61)</f>
        <v>454</v>
      </c>
      <c r="E63"/>
      <c r="F63" s="4">
        <f>C63+E63</f>
        <v>454</v>
      </c>
      <c r="G63" s="6">
        <f>SUM(G60:G61)</f>
        <v>83</v>
      </c>
      <c r="U63" s="1"/>
      <c r="V63" s="216"/>
      <c r="W63" s="218"/>
      <c r="X63" s="19"/>
      <c r="Y63" s="217"/>
    </row>
    <row r="64" spans="1:25" ht="12.75">
      <c r="A64" s="26"/>
      <c r="B64" s="1"/>
      <c r="E64" s="4"/>
      <c r="G64" s="26"/>
      <c r="U64" s="1"/>
      <c r="V64" s="216"/>
      <c r="W64" s="218"/>
      <c r="X64" s="19"/>
      <c r="Y64" s="217"/>
    </row>
    <row r="65" spans="1:25" ht="12.75">
      <c r="A65" s="67"/>
      <c r="B65" s="1"/>
      <c r="E65" s="4"/>
      <c r="G65" s="26"/>
      <c r="Y65" s="156"/>
    </row>
    <row r="66" spans="20:30" ht="15.75">
      <c r="T66" s="25"/>
      <c r="U66" s="25"/>
      <c r="V66" s="23"/>
      <c r="W66" s="3"/>
      <c r="X66" s="2" t="s">
        <v>69</v>
      </c>
      <c r="Y66" s="271"/>
      <c r="Z66" s="223"/>
      <c r="AA66" s="3"/>
      <c r="AB66" s="224" t="s">
        <v>246</v>
      </c>
      <c r="AC66" s="256"/>
      <c r="AD66" s="256"/>
    </row>
    <row r="67" spans="20:30" ht="12.75">
      <c r="T67" s="1"/>
      <c r="U67" s="1"/>
      <c r="W67" s="4"/>
      <c r="X67" s="6"/>
      <c r="Y67" s="156"/>
      <c r="Z67" s="9"/>
      <c r="AA67" s="4"/>
      <c r="AB67" s="4"/>
      <c r="AC67" s="11"/>
      <c r="AD67" s="11"/>
    </row>
    <row r="68" spans="20:30" ht="12.75">
      <c r="T68" s="1"/>
      <c r="U68" s="1"/>
      <c r="W68" s="4"/>
      <c r="X68" s="6"/>
      <c r="Y68" s="156"/>
      <c r="Z68" s="9"/>
      <c r="AA68" s="4"/>
      <c r="AB68" s="4"/>
      <c r="AC68" s="11"/>
      <c r="AD68" s="11"/>
    </row>
    <row r="69" spans="20:30" ht="12.75">
      <c r="T69" s="9"/>
      <c r="U69" s="4" t="s">
        <v>72</v>
      </c>
      <c r="V69" s="5" t="s">
        <v>70</v>
      </c>
      <c r="X69" s="29" t="s">
        <v>71</v>
      </c>
      <c r="Y69" s="180" t="s">
        <v>250</v>
      </c>
      <c r="Z69" s="4" t="s">
        <v>72</v>
      </c>
      <c r="AA69" s="5" t="s">
        <v>70</v>
      </c>
      <c r="AB69" s="9"/>
      <c r="AC69" s="257" t="s">
        <v>71</v>
      </c>
      <c r="AD69" s="257" t="s">
        <v>250</v>
      </c>
    </row>
    <row r="70" spans="25:30" ht="12.75">
      <c r="Y70" s="156"/>
      <c r="Z70" s="9"/>
      <c r="AA70" s="9"/>
      <c r="AB70" s="9"/>
      <c r="AC70" s="9"/>
      <c r="AD70" s="11"/>
    </row>
    <row r="71" spans="21:30" ht="12.75">
      <c r="U71" s="63" t="s">
        <v>110</v>
      </c>
      <c r="V71" s="41" t="s">
        <v>240</v>
      </c>
      <c r="W71" s="10">
        <v>6</v>
      </c>
      <c r="X71" s="76" t="s">
        <v>1191</v>
      </c>
      <c r="Y71" s="155" t="s">
        <v>321</v>
      </c>
      <c r="Z71" s="63" t="s">
        <v>272</v>
      </c>
      <c r="AA71" s="30" t="s">
        <v>1885</v>
      </c>
      <c r="AB71" s="9">
        <v>1</v>
      </c>
      <c r="AC71" s="76" t="s">
        <v>1469</v>
      </c>
      <c r="AD71" s="154" t="s">
        <v>99</v>
      </c>
    </row>
    <row r="72" spans="23:30" ht="12.75">
      <c r="W72" s="10">
        <v>5</v>
      </c>
      <c r="X72" s="76" t="s">
        <v>1186</v>
      </c>
      <c r="Y72" s="155" t="s">
        <v>321</v>
      </c>
      <c r="Z72" s="9"/>
      <c r="AA72" s="9"/>
      <c r="AB72" s="9">
        <v>2</v>
      </c>
      <c r="AC72" s="76" t="s">
        <v>1470</v>
      </c>
      <c r="AD72" s="154" t="s">
        <v>99</v>
      </c>
    </row>
    <row r="73" spans="23:30" ht="12.75">
      <c r="W73" s="10">
        <v>4</v>
      </c>
      <c r="X73" s="76" t="s">
        <v>1187</v>
      </c>
      <c r="Y73" s="155" t="s">
        <v>321</v>
      </c>
      <c r="Z73" s="9"/>
      <c r="AA73" s="9"/>
      <c r="AB73" s="9">
        <v>3</v>
      </c>
      <c r="AC73" s="76" t="s">
        <v>1471</v>
      </c>
      <c r="AD73" s="154" t="s">
        <v>99</v>
      </c>
    </row>
    <row r="74" spans="23:30" ht="12.75">
      <c r="W74" s="10">
        <v>3</v>
      </c>
      <c r="X74" s="76" t="s">
        <v>1188</v>
      </c>
      <c r="Y74" s="155" t="s">
        <v>321</v>
      </c>
      <c r="Z74" s="9"/>
      <c r="AA74" s="9"/>
      <c r="AB74" s="9">
        <v>4</v>
      </c>
      <c r="AC74" s="76" t="s">
        <v>1472</v>
      </c>
      <c r="AD74" s="154" t="s">
        <v>99</v>
      </c>
    </row>
    <row r="75" spans="23:30" ht="12.75">
      <c r="W75" s="10">
        <v>2</v>
      </c>
      <c r="X75" s="76" t="s">
        <v>1189</v>
      </c>
      <c r="Y75" s="155" t="s">
        <v>321</v>
      </c>
      <c r="Z75" s="9"/>
      <c r="AA75" s="9"/>
      <c r="AB75" s="9">
        <v>5</v>
      </c>
      <c r="AC75" s="76" t="s">
        <v>1473</v>
      </c>
      <c r="AD75" s="154" t="s">
        <v>99</v>
      </c>
    </row>
    <row r="76" spans="23:30" ht="12.75">
      <c r="W76" s="10">
        <v>1</v>
      </c>
      <c r="X76" s="76" t="s">
        <v>1190</v>
      </c>
      <c r="Y76" s="155" t="s">
        <v>321</v>
      </c>
      <c r="Z76" s="9"/>
      <c r="AA76" s="9"/>
      <c r="AB76" s="9">
        <v>6</v>
      </c>
      <c r="AC76" s="76" t="s">
        <v>1474</v>
      </c>
      <c r="AD76" s="154" t="s">
        <v>99</v>
      </c>
    </row>
    <row r="77" ht="12.75">
      <c r="Y77" s="156"/>
    </row>
    <row r="78" spans="21:30" ht="12.75">
      <c r="U78" s="63" t="s">
        <v>118</v>
      </c>
      <c r="V78" s="41" t="s">
        <v>280</v>
      </c>
      <c r="W78" s="10">
        <v>2</v>
      </c>
      <c r="X78" s="31" t="s">
        <v>1193</v>
      </c>
      <c r="Y78" s="72" t="s">
        <v>322</v>
      </c>
      <c r="Z78" s="63" t="s">
        <v>108</v>
      </c>
      <c r="AA78" s="30" t="s">
        <v>240</v>
      </c>
      <c r="AB78" s="9">
        <v>1</v>
      </c>
      <c r="AC78" s="76" t="s">
        <v>1172</v>
      </c>
      <c r="AD78" s="154" t="s">
        <v>315</v>
      </c>
    </row>
    <row r="79" spans="21:30" ht="12.75">
      <c r="U79" s="1"/>
      <c r="V79" s="41"/>
      <c r="W79" s="10">
        <v>1</v>
      </c>
      <c r="X79" s="31" t="s">
        <v>1192</v>
      </c>
      <c r="Y79" s="72" t="s">
        <v>322</v>
      </c>
      <c r="Z79" s="9"/>
      <c r="AA79" s="9"/>
      <c r="AB79" s="9">
        <v>2</v>
      </c>
      <c r="AC79" s="76" t="s">
        <v>1167</v>
      </c>
      <c r="AD79" s="154" t="s">
        <v>315</v>
      </c>
    </row>
    <row r="80" spans="25:30" ht="12.75">
      <c r="Y80" s="156"/>
      <c r="Z80" s="9"/>
      <c r="AA80" s="9"/>
      <c r="AB80" s="9">
        <v>3</v>
      </c>
      <c r="AC80" s="76" t="s">
        <v>1168</v>
      </c>
      <c r="AD80" s="154" t="s">
        <v>315</v>
      </c>
    </row>
    <row r="81" spans="21:30" ht="12.75">
      <c r="U81" s="63" t="s">
        <v>122</v>
      </c>
      <c r="V81" s="41" t="s">
        <v>241</v>
      </c>
      <c r="W81" s="10">
        <v>7</v>
      </c>
      <c r="X81" s="45" t="s">
        <v>1199</v>
      </c>
      <c r="Y81" s="72" t="s">
        <v>323</v>
      </c>
      <c r="Z81" s="9"/>
      <c r="AA81" s="9"/>
      <c r="AB81" s="9">
        <v>4</v>
      </c>
      <c r="AC81" s="76" t="s">
        <v>1169</v>
      </c>
      <c r="AD81" s="154" t="s">
        <v>315</v>
      </c>
    </row>
    <row r="82" spans="23:30" ht="12.75">
      <c r="W82" s="10">
        <v>6</v>
      </c>
      <c r="X82" s="45" t="s">
        <v>1194</v>
      </c>
      <c r="Y82" s="72" t="s">
        <v>323</v>
      </c>
      <c r="Z82" s="9"/>
      <c r="AA82" s="9"/>
      <c r="AB82" s="9">
        <v>5</v>
      </c>
      <c r="AC82" s="76" t="s">
        <v>1170</v>
      </c>
      <c r="AD82" s="154" t="s">
        <v>315</v>
      </c>
    </row>
    <row r="83" spans="23:30" ht="12.75">
      <c r="W83" s="10">
        <v>5</v>
      </c>
      <c r="X83" s="45" t="s">
        <v>1195</v>
      </c>
      <c r="Y83" s="72" t="s">
        <v>323</v>
      </c>
      <c r="Z83" s="9"/>
      <c r="AA83" s="9"/>
      <c r="AB83" s="9">
        <v>6</v>
      </c>
      <c r="AC83" s="76" t="s">
        <v>1171</v>
      </c>
      <c r="AD83" s="154" t="s">
        <v>315</v>
      </c>
    </row>
    <row r="84" spans="23:25" ht="12.75">
      <c r="W84" s="10">
        <v>4</v>
      </c>
      <c r="X84" s="45" t="s">
        <v>1196</v>
      </c>
      <c r="Y84" s="72" t="s">
        <v>323</v>
      </c>
    </row>
    <row r="85" spans="23:30" ht="12.75">
      <c r="W85" s="10">
        <v>3</v>
      </c>
      <c r="X85" s="45" t="s">
        <v>1197</v>
      </c>
      <c r="Y85" s="72" t="s">
        <v>323</v>
      </c>
      <c r="Z85" s="63" t="s">
        <v>116</v>
      </c>
      <c r="AA85" s="30" t="s">
        <v>280</v>
      </c>
      <c r="AB85" s="9">
        <v>1</v>
      </c>
      <c r="AC85" s="15" t="s">
        <v>1176</v>
      </c>
      <c r="AD85" s="48" t="s">
        <v>316</v>
      </c>
    </row>
    <row r="86" spans="23:30" ht="12.75">
      <c r="W86" s="10">
        <v>2</v>
      </c>
      <c r="X86" s="45" t="s">
        <v>1198</v>
      </c>
      <c r="Y86" s="72" t="s">
        <v>323</v>
      </c>
      <c r="Z86" s="11"/>
      <c r="AA86" s="30"/>
      <c r="AB86" s="9">
        <v>2</v>
      </c>
      <c r="AC86" s="15" t="s">
        <v>1173</v>
      </c>
      <c r="AD86" s="48" t="s">
        <v>316</v>
      </c>
    </row>
    <row r="87" spans="22:30" ht="12.75">
      <c r="V87" s="216"/>
      <c r="W87" s="10">
        <v>1</v>
      </c>
      <c r="X87" s="45" t="s">
        <v>1383</v>
      </c>
      <c r="Y87" s="72" t="s">
        <v>323</v>
      </c>
      <c r="Z87" s="9"/>
      <c r="AA87" s="9"/>
      <c r="AB87" s="9"/>
      <c r="AC87" s="9"/>
      <c r="AD87" s="11"/>
    </row>
    <row r="88" spans="22:30" ht="12.75">
      <c r="V88" s="216"/>
      <c r="W88" s="216"/>
      <c r="X88" s="216"/>
      <c r="Y88" s="217"/>
      <c r="Z88" s="63" t="s">
        <v>120</v>
      </c>
      <c r="AA88" s="30" t="s">
        <v>241</v>
      </c>
      <c r="AB88" s="9">
        <v>1</v>
      </c>
      <c r="AC88" s="76" t="s">
        <v>1182</v>
      </c>
      <c r="AD88" s="48" t="s">
        <v>317</v>
      </c>
    </row>
    <row r="89" spans="21:30" ht="12.75">
      <c r="U89" s="178" t="s">
        <v>128</v>
      </c>
      <c r="W89" s="10">
        <v>8</v>
      </c>
      <c r="X89" s="179" t="s">
        <v>226</v>
      </c>
      <c r="Y89" s="188" t="s">
        <v>127</v>
      </c>
      <c r="Z89" s="9"/>
      <c r="AA89" s="9"/>
      <c r="AB89" s="9">
        <v>2</v>
      </c>
      <c r="AC89" s="76" t="s">
        <v>1177</v>
      </c>
      <c r="AD89" s="48" t="s">
        <v>317</v>
      </c>
    </row>
    <row r="90" spans="23:30" ht="12.75">
      <c r="W90" s="10">
        <v>7</v>
      </c>
      <c r="X90" s="179" t="s">
        <v>229</v>
      </c>
      <c r="Y90" s="188" t="s">
        <v>127</v>
      </c>
      <c r="Z90" s="9"/>
      <c r="AA90" s="9"/>
      <c r="AB90" s="9">
        <v>3</v>
      </c>
      <c r="AC90" s="76" t="s">
        <v>1178</v>
      </c>
      <c r="AD90" s="48" t="s">
        <v>317</v>
      </c>
    </row>
    <row r="91" spans="23:30" ht="12.75">
      <c r="W91" s="10">
        <v>6</v>
      </c>
      <c r="X91" s="172" t="s">
        <v>1929</v>
      </c>
      <c r="Y91" s="188" t="s">
        <v>127</v>
      </c>
      <c r="Z91" s="9"/>
      <c r="AA91" s="9"/>
      <c r="AB91" s="9">
        <v>4</v>
      </c>
      <c r="AC91" s="76" t="s">
        <v>1179</v>
      </c>
      <c r="AD91" s="48" t="s">
        <v>317</v>
      </c>
    </row>
    <row r="92" spans="23:30" ht="12.75">
      <c r="W92" s="10">
        <v>5</v>
      </c>
      <c r="X92" s="172" t="s">
        <v>1930</v>
      </c>
      <c r="Y92" s="188" t="s">
        <v>127</v>
      </c>
      <c r="Z92" s="9"/>
      <c r="AA92" s="9"/>
      <c r="AB92" s="9">
        <v>5</v>
      </c>
      <c r="AC92" s="76" t="s">
        <v>1180</v>
      </c>
      <c r="AD92" s="48" t="s">
        <v>317</v>
      </c>
    </row>
    <row r="93" spans="23:30" ht="12.75">
      <c r="W93" s="10">
        <v>4</v>
      </c>
      <c r="X93" s="172" t="s">
        <v>1931</v>
      </c>
      <c r="Y93" s="188" t="s">
        <v>127</v>
      </c>
      <c r="Z93" s="9"/>
      <c r="AA93" s="9"/>
      <c r="AB93" s="9">
        <v>6</v>
      </c>
      <c r="AC93" s="76" t="s">
        <v>1181</v>
      </c>
      <c r="AD93" s="48" t="s">
        <v>317</v>
      </c>
    </row>
    <row r="94" spans="23:30" ht="12.75">
      <c r="W94" s="10">
        <v>3</v>
      </c>
      <c r="X94" s="172" t="s">
        <v>1932</v>
      </c>
      <c r="Y94" s="188" t="s">
        <v>127</v>
      </c>
      <c r="AB94" s="10">
        <v>7</v>
      </c>
      <c r="AC94" s="76" t="s">
        <v>1382</v>
      </c>
      <c r="AD94" s="48" t="s">
        <v>317</v>
      </c>
    </row>
    <row r="95" spans="23:30" ht="12.75">
      <c r="W95" s="10">
        <v>2</v>
      </c>
      <c r="X95" s="172" t="s">
        <v>1933</v>
      </c>
      <c r="Y95" s="188" t="s">
        <v>127</v>
      </c>
      <c r="AB95" s="10">
        <v>8</v>
      </c>
      <c r="AC95" s="76" t="s">
        <v>944</v>
      </c>
      <c r="AD95" s="48" t="s">
        <v>317</v>
      </c>
    </row>
    <row r="96" spans="23:25" ht="12.75">
      <c r="W96" s="10">
        <v>1</v>
      </c>
      <c r="X96" s="172" t="s">
        <v>1934</v>
      </c>
      <c r="Y96" s="188" t="s">
        <v>127</v>
      </c>
    </row>
    <row r="97" spans="25:30" ht="12.75">
      <c r="Y97" s="156"/>
      <c r="Z97" s="63" t="s">
        <v>279</v>
      </c>
      <c r="AA97" s="30" t="s">
        <v>27</v>
      </c>
      <c r="AB97" s="10">
        <v>1</v>
      </c>
      <c r="AC97" s="76" t="s">
        <v>1499</v>
      </c>
      <c r="AD97" s="154" t="s">
        <v>119</v>
      </c>
    </row>
    <row r="98" spans="25:30" ht="12.75">
      <c r="Y98" s="156"/>
      <c r="AB98" s="10">
        <v>2</v>
      </c>
      <c r="AC98" s="76" t="s">
        <v>1500</v>
      </c>
      <c r="AD98" s="154" t="s">
        <v>119</v>
      </c>
    </row>
    <row r="99" spans="25:30" ht="12.75">
      <c r="Y99" s="156"/>
      <c r="AB99" s="10">
        <v>3</v>
      </c>
      <c r="AC99" s="76" t="s">
        <v>1502</v>
      </c>
      <c r="AD99" s="154" t="s">
        <v>119</v>
      </c>
    </row>
    <row r="100" spans="25:30" ht="12.75">
      <c r="Y100" s="156"/>
      <c r="AB100" s="10">
        <v>4</v>
      </c>
      <c r="AC100" s="76" t="s">
        <v>1503</v>
      </c>
      <c r="AD100" s="154" t="s">
        <v>119</v>
      </c>
    </row>
    <row r="101" spans="25:30" ht="12.75">
      <c r="Y101" s="156"/>
      <c r="AB101" s="10">
        <v>5</v>
      </c>
      <c r="AC101" s="76" t="s">
        <v>1618</v>
      </c>
      <c r="AD101" s="154" t="s">
        <v>119</v>
      </c>
    </row>
    <row r="102" spans="25:30" ht="12.75">
      <c r="Y102" s="156"/>
      <c r="AB102" s="10">
        <v>6</v>
      </c>
      <c r="AC102" s="76" t="s">
        <v>1504</v>
      </c>
      <c r="AD102" s="154" t="s">
        <v>119</v>
      </c>
    </row>
    <row r="103" spans="25:30" ht="12.75">
      <c r="Y103" s="156"/>
      <c r="AB103" s="10">
        <v>7</v>
      </c>
      <c r="AC103" s="76" t="s">
        <v>1501</v>
      </c>
      <c r="AD103" s="154" t="s">
        <v>119</v>
      </c>
    </row>
    <row r="104" spans="25:28" ht="12.75">
      <c r="Y104" s="156"/>
      <c r="AB104" s="10">
        <v>8</v>
      </c>
    </row>
    <row r="105" ht="12.75">
      <c r="Y105" s="156"/>
    </row>
    <row r="106" spans="25:30" ht="12.75">
      <c r="Y106" s="156"/>
      <c r="Z106" s="178" t="s">
        <v>130</v>
      </c>
      <c r="AA106" s="9"/>
      <c r="AB106" s="9">
        <v>1</v>
      </c>
      <c r="AC106" s="48" t="s">
        <v>1511</v>
      </c>
      <c r="AD106" s="18" t="s">
        <v>129</v>
      </c>
    </row>
    <row r="107" spans="25:30" ht="12.75">
      <c r="Y107" s="156"/>
      <c r="Z107" s="9"/>
      <c r="AA107" s="9"/>
      <c r="AB107" s="9">
        <v>2</v>
      </c>
      <c r="AC107" s="48" t="s">
        <v>1512</v>
      </c>
      <c r="AD107" s="18" t="s">
        <v>129</v>
      </c>
    </row>
    <row r="108" spans="25:30" ht="12.75">
      <c r="Y108" s="156"/>
      <c r="Z108" s="9"/>
      <c r="AA108" s="9"/>
      <c r="AB108" s="9">
        <v>3</v>
      </c>
      <c r="AC108" s="48" t="s">
        <v>1513</v>
      </c>
      <c r="AD108" s="18" t="s">
        <v>129</v>
      </c>
    </row>
    <row r="109" spans="25:30" ht="12.75">
      <c r="Y109" s="156"/>
      <c r="Z109" s="9"/>
      <c r="AA109" s="9"/>
      <c r="AB109" s="9">
        <v>4</v>
      </c>
      <c r="AC109" s="48" t="s">
        <v>1514</v>
      </c>
      <c r="AD109" s="18" t="s">
        <v>129</v>
      </c>
    </row>
    <row r="110" spans="25:30" ht="12.75">
      <c r="Y110" s="156"/>
      <c r="Z110" s="9"/>
      <c r="AA110" s="9"/>
      <c r="AB110" s="9">
        <v>5</v>
      </c>
      <c r="AC110" s="48" t="s">
        <v>1515</v>
      </c>
      <c r="AD110" s="18" t="s">
        <v>129</v>
      </c>
    </row>
    <row r="111" spans="25:30" ht="12.75">
      <c r="Y111" s="156"/>
      <c r="Z111" s="9"/>
      <c r="AA111" s="9"/>
      <c r="AB111" s="9">
        <v>6</v>
      </c>
      <c r="AC111" s="48" t="s">
        <v>1516</v>
      </c>
      <c r="AD111" s="18" t="s">
        <v>129</v>
      </c>
    </row>
    <row r="112" spans="25:30" ht="12.75">
      <c r="Y112" s="156"/>
      <c r="Z112" s="9"/>
      <c r="AA112" s="9"/>
      <c r="AB112" s="10">
        <v>7</v>
      </c>
      <c r="AC112" s="179" t="s">
        <v>1890</v>
      </c>
      <c r="AD112" s="18" t="s">
        <v>129</v>
      </c>
    </row>
    <row r="113" spans="25:30" ht="12.75">
      <c r="Y113" s="156"/>
      <c r="Z113" s="9"/>
      <c r="AA113" s="9"/>
      <c r="AB113" s="10">
        <v>8</v>
      </c>
      <c r="AC113" s="179" t="s">
        <v>1891</v>
      </c>
      <c r="AD113" s="18" t="s">
        <v>129</v>
      </c>
    </row>
  </sheetData>
  <printOptions horizontalCentered="1"/>
  <pageMargins left="0.196850393700787" right="0.196850393700787" top="0.196850393700787" bottom="0.19685039370078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202"/>
  <sheetViews>
    <sheetView workbookViewId="0" topLeftCell="A1">
      <selection activeCell="R17" sqref="R17"/>
    </sheetView>
  </sheetViews>
  <sheetFormatPr defaultColWidth="9.140625" defaultRowHeight="12.75"/>
  <cols>
    <col min="1" max="1" width="9.140625" style="110" customWidth="1"/>
    <col min="2" max="2" width="44.8515625" style="88" customWidth="1"/>
    <col min="3" max="3" width="5.8515625" style="110" customWidth="1"/>
    <col min="4" max="4" width="5.28125" style="110" customWidth="1"/>
    <col min="5" max="5" width="5.140625" style="110" customWidth="1"/>
    <col min="6" max="6" width="4.7109375" style="110" customWidth="1"/>
    <col min="7" max="7" width="8.140625" style="110" customWidth="1"/>
    <col min="8" max="8" width="6.140625" style="110" customWidth="1"/>
    <col min="9" max="9" width="5.8515625" style="110" customWidth="1"/>
    <col min="10" max="10" width="5.140625" style="110" customWidth="1"/>
    <col min="11" max="11" width="4.8515625" style="110" customWidth="1"/>
    <col min="12" max="12" width="6.57421875" style="110" customWidth="1"/>
    <col min="13" max="13" width="11.57421875" style="110" customWidth="1"/>
    <col min="14" max="14" width="12.140625" style="88" customWidth="1"/>
    <col min="15" max="15" width="5.140625" style="88" customWidth="1"/>
    <col min="16" max="16" width="9.140625" style="79" customWidth="1"/>
  </cols>
  <sheetData>
    <row r="1" spans="2:14" ht="15.75">
      <c r="B1" s="294" t="s">
        <v>2245</v>
      </c>
      <c r="D1" s="124" t="s">
        <v>1117</v>
      </c>
      <c r="N1" s="125"/>
    </row>
    <row r="2" spans="1:16" s="126" customFormat="1" ht="12.75">
      <c r="A2" s="125"/>
      <c r="B2" s="200"/>
      <c r="C2" s="296" t="s">
        <v>1078</v>
      </c>
      <c r="D2" s="296"/>
      <c r="E2" s="296"/>
      <c r="F2" s="296"/>
      <c r="G2" s="125"/>
      <c r="H2" s="296" t="s">
        <v>1079</v>
      </c>
      <c r="I2" s="296"/>
      <c r="J2" s="296"/>
      <c r="K2" s="296"/>
      <c r="L2" s="125"/>
      <c r="M2" s="125"/>
      <c r="O2" s="197"/>
      <c r="P2" s="127"/>
    </row>
    <row r="3" spans="1:16" s="130" customFormat="1" ht="24">
      <c r="A3" s="128" t="s">
        <v>2405</v>
      </c>
      <c r="B3" s="128" t="s">
        <v>1080</v>
      </c>
      <c r="C3" s="128" t="s">
        <v>1081</v>
      </c>
      <c r="D3" s="128" t="s">
        <v>2011</v>
      </c>
      <c r="E3" s="128" t="s">
        <v>1082</v>
      </c>
      <c r="F3" s="128" t="s">
        <v>2010</v>
      </c>
      <c r="G3" s="128" t="s">
        <v>1083</v>
      </c>
      <c r="H3" s="128" t="s">
        <v>1081</v>
      </c>
      <c r="I3" s="128" t="s">
        <v>2011</v>
      </c>
      <c r="J3" s="128" t="s">
        <v>1082</v>
      </c>
      <c r="K3" s="128" t="s">
        <v>2010</v>
      </c>
      <c r="L3" s="128" t="s">
        <v>1084</v>
      </c>
      <c r="M3" s="295" t="s">
        <v>1085</v>
      </c>
      <c r="N3" s="295"/>
      <c r="O3" s="295"/>
      <c r="P3" s="129"/>
    </row>
    <row r="4" spans="1:16" s="133" customFormat="1" ht="12.75">
      <c r="A4" s="131"/>
      <c r="B4" s="199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99"/>
      <c r="P4" s="132"/>
    </row>
    <row r="5" spans="1:15" ht="12.75">
      <c r="A5" s="134">
        <v>1</v>
      </c>
      <c r="B5" s="137" t="str">
        <f>C5&amp;"_"&amp;D5&amp;"_"&amp;E5&amp;"_"&amp;F5&amp;"---&gt;"&amp;H5&amp;"_"&amp;I5&amp;"_"&amp;J5&amp;"_"&amp;K5&amp;"_"&amp;N5&amp;"_"&amp;O5</f>
        <v>BY05_C_1_1---&gt;BY02_VME 2_4_1_BJBAP.A1L5_A1 </v>
      </c>
      <c r="C5" s="134" t="s">
        <v>1086</v>
      </c>
      <c r="D5" s="134" t="s">
        <v>1087</v>
      </c>
      <c r="E5" s="134">
        <v>1</v>
      </c>
      <c r="F5" s="134">
        <v>1</v>
      </c>
      <c r="G5" s="134"/>
      <c r="H5" s="134" t="s">
        <v>1088</v>
      </c>
      <c r="I5" s="135" t="s">
        <v>1089</v>
      </c>
      <c r="J5" s="136">
        <v>4</v>
      </c>
      <c r="K5" s="135">
        <v>1</v>
      </c>
      <c r="L5" s="134" t="s">
        <v>1090</v>
      </c>
      <c r="M5" s="134" t="s">
        <v>1091</v>
      </c>
      <c r="N5" s="137" t="s">
        <v>75</v>
      </c>
      <c r="O5" s="137" t="s">
        <v>1092</v>
      </c>
    </row>
    <row r="6" spans="1:15" ht="12.75">
      <c r="A6" s="134">
        <v>2</v>
      </c>
      <c r="B6" s="137" t="str">
        <f aca="true" t="shared" si="0" ref="B6:B40">C6&amp;"_"&amp;D6&amp;"_"&amp;E6&amp;"_"&amp;F6&amp;"---&gt;"&amp;H6&amp;"_"&amp;I6&amp;"_"&amp;J6&amp;"_"&amp;K6&amp;"_"&amp;N6&amp;"_"&amp;O6</f>
        <v>BY05_C_1_2---&gt;BY02_VME 2_4_2_BJBAP.A1L5_A2</v>
      </c>
      <c r="C6" s="134" t="s">
        <v>1086</v>
      </c>
      <c r="D6" s="134" t="s">
        <v>1087</v>
      </c>
      <c r="E6" s="134">
        <v>1</v>
      </c>
      <c r="F6" s="134">
        <v>2</v>
      </c>
      <c r="G6" s="134"/>
      <c r="H6" s="134" t="s">
        <v>1088</v>
      </c>
      <c r="I6" s="135" t="s">
        <v>1089</v>
      </c>
      <c r="J6" s="136">
        <v>4</v>
      </c>
      <c r="K6" s="135">
        <v>2</v>
      </c>
      <c r="L6" s="134" t="s">
        <v>1090</v>
      </c>
      <c r="M6" s="134" t="s">
        <v>1091</v>
      </c>
      <c r="N6" s="137" t="s">
        <v>75</v>
      </c>
      <c r="O6" s="137" t="s">
        <v>1093</v>
      </c>
    </row>
    <row r="7" spans="1:15" ht="12.75">
      <c r="A7" s="134">
        <v>3</v>
      </c>
      <c r="B7" s="137" t="str">
        <f t="shared" si="0"/>
        <v>BY05_C_1_3---&gt;BY02_VME 2_4_3_BJBAP.B1L5_A1 </v>
      </c>
      <c r="C7" s="134" t="s">
        <v>1086</v>
      </c>
      <c r="D7" s="134" t="s">
        <v>1087</v>
      </c>
      <c r="E7" s="134">
        <v>1</v>
      </c>
      <c r="F7" s="134">
        <v>3</v>
      </c>
      <c r="G7" s="134"/>
      <c r="H7" s="134" t="s">
        <v>1088</v>
      </c>
      <c r="I7" s="135" t="s">
        <v>1089</v>
      </c>
      <c r="J7" s="136">
        <v>4</v>
      </c>
      <c r="K7" s="135">
        <v>3</v>
      </c>
      <c r="L7" s="134" t="s">
        <v>1090</v>
      </c>
      <c r="M7" s="134" t="s">
        <v>1091</v>
      </c>
      <c r="N7" s="137" t="s">
        <v>258</v>
      </c>
      <c r="O7" s="137" t="s">
        <v>1092</v>
      </c>
    </row>
    <row r="8" spans="1:15" ht="12.75">
      <c r="A8" s="134">
        <v>4</v>
      </c>
      <c r="B8" s="137" t="str">
        <f t="shared" si="0"/>
        <v>BY05_C_1_4---&gt;BY02_VME 2_4_4_BJBAP.B1L5_A2</v>
      </c>
      <c r="C8" s="134" t="s">
        <v>1086</v>
      </c>
      <c r="D8" s="134" t="s">
        <v>1087</v>
      </c>
      <c r="E8" s="134">
        <v>1</v>
      </c>
      <c r="F8" s="134">
        <v>4</v>
      </c>
      <c r="G8" s="134"/>
      <c r="H8" s="134" t="s">
        <v>1088</v>
      </c>
      <c r="I8" s="135" t="s">
        <v>1089</v>
      </c>
      <c r="J8" s="136">
        <v>4</v>
      </c>
      <c r="K8" s="135">
        <v>4</v>
      </c>
      <c r="L8" s="134" t="s">
        <v>1090</v>
      </c>
      <c r="M8" s="134" t="s">
        <v>1091</v>
      </c>
      <c r="N8" s="137" t="s">
        <v>258</v>
      </c>
      <c r="O8" s="137" t="s">
        <v>1093</v>
      </c>
    </row>
    <row r="9" spans="1:15" ht="12.75">
      <c r="A9" s="134">
        <v>5</v>
      </c>
      <c r="B9" s="137" t="str">
        <f t="shared" si="0"/>
        <v>BY05_C_1_5---&gt;BY02_VME 2_5_1_BJBAP.A2L5_A1 </v>
      </c>
      <c r="C9" s="134" t="s">
        <v>1086</v>
      </c>
      <c r="D9" s="134" t="s">
        <v>1087</v>
      </c>
      <c r="E9" s="134">
        <v>1</v>
      </c>
      <c r="F9" s="134">
        <v>5</v>
      </c>
      <c r="G9" s="134"/>
      <c r="H9" s="134" t="s">
        <v>1088</v>
      </c>
      <c r="I9" s="135" t="s">
        <v>1089</v>
      </c>
      <c r="J9" s="136">
        <v>5</v>
      </c>
      <c r="K9" s="135">
        <v>1</v>
      </c>
      <c r="L9" s="134" t="s">
        <v>1090</v>
      </c>
      <c r="M9" s="134" t="s">
        <v>1091</v>
      </c>
      <c r="N9" s="137" t="s">
        <v>79</v>
      </c>
      <c r="O9" s="137" t="s">
        <v>1092</v>
      </c>
    </row>
    <row r="10" spans="1:15" ht="12.75">
      <c r="A10" s="134">
        <v>6</v>
      </c>
      <c r="B10" s="137" t="str">
        <f t="shared" si="0"/>
        <v>BY05_C_1_6---&gt;BY02_VME 2_5_2_BJBAP.A2L5_A2</v>
      </c>
      <c r="C10" s="134" t="s">
        <v>1086</v>
      </c>
      <c r="D10" s="134" t="s">
        <v>1087</v>
      </c>
      <c r="E10" s="134">
        <v>1</v>
      </c>
      <c r="F10" s="134">
        <v>6</v>
      </c>
      <c r="G10" s="134"/>
      <c r="H10" s="134" t="s">
        <v>1088</v>
      </c>
      <c r="I10" s="135" t="s">
        <v>1089</v>
      </c>
      <c r="J10" s="136">
        <v>5</v>
      </c>
      <c r="K10" s="135">
        <v>2</v>
      </c>
      <c r="L10" s="134" t="s">
        <v>1090</v>
      </c>
      <c r="M10" s="134" t="s">
        <v>1091</v>
      </c>
      <c r="N10" s="137" t="s">
        <v>79</v>
      </c>
      <c r="O10" s="137" t="s">
        <v>1093</v>
      </c>
    </row>
    <row r="11" spans="1:15" ht="12.75">
      <c r="A11" s="134">
        <v>7</v>
      </c>
      <c r="B11" s="137" t="str">
        <f t="shared" si="0"/>
        <v>BY05_C_1_7---&gt;BY02_VME 2_5_3_BJBAP.A3L5_A1 </v>
      </c>
      <c r="C11" s="134" t="s">
        <v>1086</v>
      </c>
      <c r="D11" s="134" t="s">
        <v>1087</v>
      </c>
      <c r="E11" s="134">
        <v>1</v>
      </c>
      <c r="F11" s="134">
        <v>7</v>
      </c>
      <c r="G11" s="134"/>
      <c r="H11" s="134" t="s">
        <v>1088</v>
      </c>
      <c r="I11" s="135" t="s">
        <v>1089</v>
      </c>
      <c r="J11" s="136">
        <v>5</v>
      </c>
      <c r="K11" s="135">
        <v>3</v>
      </c>
      <c r="L11" s="134" t="s">
        <v>1090</v>
      </c>
      <c r="M11" s="134" t="s">
        <v>1091</v>
      </c>
      <c r="N11" s="137" t="s">
        <v>83</v>
      </c>
      <c r="O11" s="137" t="s">
        <v>1092</v>
      </c>
    </row>
    <row r="12" spans="1:15" ht="12.75">
      <c r="A12" s="134">
        <v>8</v>
      </c>
      <c r="B12" s="137" t="str">
        <f t="shared" si="0"/>
        <v>BY05_C_1_8---&gt;BY02_VME 2_5_4_BJBAP.A3L5_A2</v>
      </c>
      <c r="C12" s="134" t="s">
        <v>1086</v>
      </c>
      <c r="D12" s="134" t="s">
        <v>1087</v>
      </c>
      <c r="E12" s="134">
        <v>1</v>
      </c>
      <c r="F12" s="134">
        <v>8</v>
      </c>
      <c r="G12" s="134"/>
      <c r="H12" s="134" t="s">
        <v>1088</v>
      </c>
      <c r="I12" s="135" t="s">
        <v>1089</v>
      </c>
      <c r="J12" s="136">
        <v>5</v>
      </c>
      <c r="K12" s="135">
        <v>4</v>
      </c>
      <c r="L12" s="134" t="s">
        <v>1090</v>
      </c>
      <c r="M12" s="134" t="s">
        <v>1091</v>
      </c>
      <c r="N12" s="137" t="s">
        <v>83</v>
      </c>
      <c r="O12" s="137" t="s">
        <v>1093</v>
      </c>
    </row>
    <row r="13" spans="1:15" ht="12.75">
      <c r="A13" s="134">
        <v>9</v>
      </c>
      <c r="B13" s="137" t="str">
        <f t="shared" si="0"/>
        <v>BY05_C_1_9---&gt;BY02_VME 2_6_1_BJBAP.A4L5_A1 </v>
      </c>
      <c r="C13" s="134" t="s">
        <v>1086</v>
      </c>
      <c r="D13" s="134" t="s">
        <v>1087</v>
      </c>
      <c r="E13" s="134">
        <v>1</v>
      </c>
      <c r="F13" s="134">
        <v>9</v>
      </c>
      <c r="G13" s="134"/>
      <c r="H13" s="134" t="s">
        <v>1088</v>
      </c>
      <c r="I13" s="135" t="s">
        <v>1089</v>
      </c>
      <c r="J13" s="136">
        <v>6</v>
      </c>
      <c r="K13" s="135">
        <v>1</v>
      </c>
      <c r="L13" s="134" t="s">
        <v>1090</v>
      </c>
      <c r="M13" s="134" t="s">
        <v>1091</v>
      </c>
      <c r="N13" s="137" t="s">
        <v>86</v>
      </c>
      <c r="O13" s="137" t="s">
        <v>1092</v>
      </c>
    </row>
    <row r="14" spans="1:15" ht="12.75">
      <c r="A14" s="134">
        <v>10</v>
      </c>
      <c r="B14" s="137" t="str">
        <f t="shared" si="0"/>
        <v>BY05_C_1_10---&gt;BY02_VME 2_6_2_BJBAP.A4L5_A2</v>
      </c>
      <c r="C14" s="134" t="s">
        <v>1086</v>
      </c>
      <c r="D14" s="134" t="s">
        <v>1087</v>
      </c>
      <c r="E14" s="134">
        <v>1</v>
      </c>
      <c r="F14" s="134">
        <v>10</v>
      </c>
      <c r="G14" s="134"/>
      <c r="H14" s="134" t="s">
        <v>1088</v>
      </c>
      <c r="I14" s="135" t="s">
        <v>1089</v>
      </c>
      <c r="J14" s="136">
        <v>6</v>
      </c>
      <c r="K14" s="135">
        <v>2</v>
      </c>
      <c r="L14" s="134" t="s">
        <v>1090</v>
      </c>
      <c r="M14" s="134" t="s">
        <v>1091</v>
      </c>
      <c r="N14" s="137" t="s">
        <v>86</v>
      </c>
      <c r="O14" s="137" t="s">
        <v>1093</v>
      </c>
    </row>
    <row r="15" spans="1:15" ht="12.75">
      <c r="A15" s="134">
        <v>11</v>
      </c>
      <c r="B15" s="137" t="str">
        <f t="shared" si="0"/>
        <v>BY05_C_1_11---&gt;BY02_VME 2_6_3_BJBAP.B4L5_A1 </v>
      </c>
      <c r="C15" s="134" t="s">
        <v>1086</v>
      </c>
      <c r="D15" s="134" t="s">
        <v>1087</v>
      </c>
      <c r="E15" s="134">
        <v>1</v>
      </c>
      <c r="F15" s="134">
        <v>11</v>
      </c>
      <c r="G15" s="134"/>
      <c r="H15" s="134" t="s">
        <v>1088</v>
      </c>
      <c r="I15" s="135" t="s">
        <v>1089</v>
      </c>
      <c r="J15" s="136">
        <v>6</v>
      </c>
      <c r="K15" s="135">
        <v>3</v>
      </c>
      <c r="L15" s="134" t="s">
        <v>1090</v>
      </c>
      <c r="M15" s="134" t="s">
        <v>1091</v>
      </c>
      <c r="N15" s="137" t="s">
        <v>88</v>
      </c>
      <c r="O15" s="137" t="s">
        <v>1092</v>
      </c>
    </row>
    <row r="16" spans="1:15" ht="12.75">
      <c r="A16" s="134">
        <v>12</v>
      </c>
      <c r="B16" s="137" t="str">
        <f t="shared" si="0"/>
        <v>BY05_C_1_12---&gt;BY02_VME 2_6_4_BJBAP.B4L5_A2</v>
      </c>
      <c r="C16" s="134" t="s">
        <v>1086</v>
      </c>
      <c r="D16" s="134" t="s">
        <v>1087</v>
      </c>
      <c r="E16" s="134">
        <v>1</v>
      </c>
      <c r="F16" s="134">
        <v>12</v>
      </c>
      <c r="G16" s="134"/>
      <c r="H16" s="134" t="s">
        <v>1088</v>
      </c>
      <c r="I16" s="135" t="s">
        <v>1089</v>
      </c>
      <c r="J16" s="136">
        <v>6</v>
      </c>
      <c r="K16" s="135">
        <v>4</v>
      </c>
      <c r="L16" s="134" t="s">
        <v>1090</v>
      </c>
      <c r="M16" s="134" t="s">
        <v>1091</v>
      </c>
      <c r="N16" s="137" t="s">
        <v>88</v>
      </c>
      <c r="O16" s="137" t="s">
        <v>1093</v>
      </c>
    </row>
    <row r="17" spans="1:16" s="139" customFormat="1" ht="12.75">
      <c r="A17" s="140">
        <v>13</v>
      </c>
      <c r="B17" s="143" t="str">
        <f t="shared" si="0"/>
        <v>BY05_C_2_1---&gt;BY02_VME 1 _4_1_BJBAP.C4L5_A1 </v>
      </c>
      <c r="C17" s="140" t="s">
        <v>1086</v>
      </c>
      <c r="D17" s="140" t="s">
        <v>1087</v>
      </c>
      <c r="E17" s="140">
        <v>2</v>
      </c>
      <c r="F17" s="140">
        <v>1</v>
      </c>
      <c r="G17" s="140"/>
      <c r="H17" s="140" t="s">
        <v>1088</v>
      </c>
      <c r="I17" s="141" t="s">
        <v>1094</v>
      </c>
      <c r="J17" s="141">
        <v>4</v>
      </c>
      <c r="K17" s="142">
        <v>1</v>
      </c>
      <c r="L17" s="140" t="s">
        <v>1090</v>
      </c>
      <c r="M17" s="140" t="s">
        <v>1091</v>
      </c>
      <c r="N17" s="143" t="s">
        <v>91</v>
      </c>
      <c r="O17" s="143" t="s">
        <v>1092</v>
      </c>
      <c r="P17" s="138"/>
    </row>
    <row r="18" spans="1:15" s="139" customFormat="1" ht="12.75">
      <c r="A18" s="140">
        <v>14</v>
      </c>
      <c r="B18" s="143" t="str">
        <f t="shared" si="0"/>
        <v>BY05_C_2_2---&gt;BY02_VME 1 _4_2_BJBAP.C4L5_A2</v>
      </c>
      <c r="C18" s="140" t="s">
        <v>1086</v>
      </c>
      <c r="D18" s="140" t="s">
        <v>1087</v>
      </c>
      <c r="E18" s="140">
        <v>2</v>
      </c>
      <c r="F18" s="140">
        <v>2</v>
      </c>
      <c r="G18" s="140"/>
      <c r="H18" s="140" t="s">
        <v>1088</v>
      </c>
      <c r="I18" s="141" t="s">
        <v>1094</v>
      </c>
      <c r="J18" s="141">
        <v>4</v>
      </c>
      <c r="K18" s="142">
        <v>2</v>
      </c>
      <c r="L18" s="140" t="s">
        <v>1090</v>
      </c>
      <c r="M18" s="140" t="s">
        <v>1091</v>
      </c>
      <c r="N18" s="143" t="s">
        <v>91</v>
      </c>
      <c r="O18" s="143" t="s">
        <v>1093</v>
      </c>
    </row>
    <row r="19" spans="1:15" s="139" customFormat="1" ht="12.75">
      <c r="A19" s="134">
        <v>15</v>
      </c>
      <c r="B19" s="137" t="str">
        <f t="shared" si="0"/>
        <v>BY05_C_2_3---&gt;BY02_VME 2_7_1_BJBAP.A5L5_A1 </v>
      </c>
      <c r="C19" s="134" t="s">
        <v>1086</v>
      </c>
      <c r="D19" s="134" t="s">
        <v>1087</v>
      </c>
      <c r="E19" s="134">
        <v>2</v>
      </c>
      <c r="F19" s="134">
        <v>3</v>
      </c>
      <c r="G19" s="134"/>
      <c r="H19" s="134" t="s">
        <v>1088</v>
      </c>
      <c r="I19" s="135" t="s">
        <v>1089</v>
      </c>
      <c r="J19" s="136">
        <v>7</v>
      </c>
      <c r="K19" s="135">
        <v>1</v>
      </c>
      <c r="L19" s="134" t="s">
        <v>1090</v>
      </c>
      <c r="M19" s="134" t="s">
        <v>1091</v>
      </c>
      <c r="N19" s="137" t="s">
        <v>95</v>
      </c>
      <c r="O19" s="137" t="s">
        <v>1092</v>
      </c>
    </row>
    <row r="20" spans="1:15" s="139" customFormat="1" ht="12.75">
      <c r="A20" s="134">
        <v>16</v>
      </c>
      <c r="B20" s="137" t="str">
        <f t="shared" si="0"/>
        <v>BY05_C_2_4---&gt;BY02_VME 2_7_2_BJBAP.A5L5_A2</v>
      </c>
      <c r="C20" s="134" t="s">
        <v>1086</v>
      </c>
      <c r="D20" s="134" t="s">
        <v>1087</v>
      </c>
      <c r="E20" s="134">
        <v>2</v>
      </c>
      <c r="F20" s="134">
        <v>4</v>
      </c>
      <c r="G20" s="134"/>
      <c r="H20" s="134" t="s">
        <v>1088</v>
      </c>
      <c r="I20" s="135" t="s">
        <v>1089</v>
      </c>
      <c r="J20" s="136">
        <v>7</v>
      </c>
      <c r="K20" s="135">
        <v>2</v>
      </c>
      <c r="L20" s="134" t="s">
        <v>1090</v>
      </c>
      <c r="M20" s="134" t="s">
        <v>1091</v>
      </c>
      <c r="N20" s="137" t="s">
        <v>95</v>
      </c>
      <c r="O20" s="137" t="s">
        <v>1093</v>
      </c>
    </row>
    <row r="21" spans="1:15" s="139" customFormat="1" ht="12.75">
      <c r="A21" s="140">
        <v>17</v>
      </c>
      <c r="B21" s="143" t="str">
        <f t="shared" si="0"/>
        <v>BY05_C_2_5---&gt;BY02_VME 1 _4_3_BJBAP.B5L5_A1 </v>
      </c>
      <c r="C21" s="140" t="s">
        <v>1086</v>
      </c>
      <c r="D21" s="140" t="s">
        <v>1087</v>
      </c>
      <c r="E21" s="140">
        <v>2</v>
      </c>
      <c r="F21" s="140">
        <v>5</v>
      </c>
      <c r="G21" s="140"/>
      <c r="H21" s="140" t="s">
        <v>1088</v>
      </c>
      <c r="I21" s="141" t="s">
        <v>1094</v>
      </c>
      <c r="J21" s="141">
        <v>4</v>
      </c>
      <c r="K21" s="142">
        <v>3</v>
      </c>
      <c r="L21" s="140" t="s">
        <v>1090</v>
      </c>
      <c r="M21" s="140" t="s">
        <v>1091</v>
      </c>
      <c r="N21" s="143" t="s">
        <v>98</v>
      </c>
      <c r="O21" s="143" t="s">
        <v>1092</v>
      </c>
    </row>
    <row r="22" spans="1:15" s="139" customFormat="1" ht="12.75">
      <c r="A22" s="140">
        <v>18</v>
      </c>
      <c r="B22" s="143" t="str">
        <f t="shared" si="0"/>
        <v>BY05_C_2_6---&gt;BY02_VME 1 _4_4_BJBAP.B5L5_A2</v>
      </c>
      <c r="C22" s="140" t="s">
        <v>1086</v>
      </c>
      <c r="D22" s="140" t="s">
        <v>1087</v>
      </c>
      <c r="E22" s="140">
        <v>2</v>
      </c>
      <c r="F22" s="140">
        <v>6</v>
      </c>
      <c r="G22" s="140"/>
      <c r="H22" s="140" t="s">
        <v>1088</v>
      </c>
      <c r="I22" s="141" t="s">
        <v>1094</v>
      </c>
      <c r="J22" s="141">
        <v>4</v>
      </c>
      <c r="K22" s="142">
        <v>4</v>
      </c>
      <c r="L22" s="140" t="s">
        <v>1090</v>
      </c>
      <c r="M22" s="140" t="s">
        <v>1091</v>
      </c>
      <c r="N22" s="143" t="s">
        <v>98</v>
      </c>
      <c r="O22" s="143" t="s">
        <v>1093</v>
      </c>
    </row>
    <row r="23" spans="1:15" s="139" customFormat="1" ht="12.75">
      <c r="A23" s="134">
        <v>19</v>
      </c>
      <c r="B23" s="137" t="str">
        <f t="shared" si="0"/>
        <v>BY05_C_2_7---&gt;BY02_VME 2_7_3_BJBAP.A6L5_A1 </v>
      </c>
      <c r="C23" s="134" t="s">
        <v>1086</v>
      </c>
      <c r="D23" s="134" t="s">
        <v>1087</v>
      </c>
      <c r="E23" s="134">
        <v>2</v>
      </c>
      <c r="F23" s="134">
        <v>7</v>
      </c>
      <c r="G23" s="134"/>
      <c r="H23" s="134" t="s">
        <v>1088</v>
      </c>
      <c r="I23" s="135" t="s">
        <v>1089</v>
      </c>
      <c r="J23" s="136">
        <v>7</v>
      </c>
      <c r="K23" s="135">
        <v>3</v>
      </c>
      <c r="L23" s="134" t="s">
        <v>1090</v>
      </c>
      <c r="M23" s="134" t="s">
        <v>1091</v>
      </c>
      <c r="N23" s="137" t="s">
        <v>102</v>
      </c>
      <c r="O23" s="137" t="s">
        <v>1092</v>
      </c>
    </row>
    <row r="24" spans="1:16" s="139" customFormat="1" ht="12.75">
      <c r="A24" s="134">
        <v>20</v>
      </c>
      <c r="B24" s="137" t="str">
        <f t="shared" si="0"/>
        <v>BY05_C_2_8---&gt;BY02_VME 2_7_4_BJBAP.A6L5_A2</v>
      </c>
      <c r="C24" s="134" t="s">
        <v>1086</v>
      </c>
      <c r="D24" s="134" t="s">
        <v>1087</v>
      </c>
      <c r="E24" s="134">
        <v>2</v>
      </c>
      <c r="F24" s="134">
        <v>8</v>
      </c>
      <c r="G24" s="134"/>
      <c r="H24" s="134" t="s">
        <v>1088</v>
      </c>
      <c r="I24" s="135" t="s">
        <v>1089</v>
      </c>
      <c r="J24" s="136">
        <v>7</v>
      </c>
      <c r="K24" s="135">
        <v>4</v>
      </c>
      <c r="L24" s="134" t="s">
        <v>1090</v>
      </c>
      <c r="M24" s="134" t="s">
        <v>1091</v>
      </c>
      <c r="N24" s="137" t="s">
        <v>102</v>
      </c>
      <c r="O24" s="137" t="s">
        <v>1093</v>
      </c>
      <c r="P24" s="138"/>
    </row>
    <row r="25" spans="1:16" s="139" customFormat="1" ht="12.75">
      <c r="A25" s="140">
        <v>21</v>
      </c>
      <c r="B25" s="143" t="str">
        <f t="shared" si="0"/>
        <v>BY05_C_2_9---&gt;BY02_VME 1 _5_1_BJBAP.B6L5_A1 </v>
      </c>
      <c r="C25" s="140" t="s">
        <v>1086</v>
      </c>
      <c r="D25" s="140" t="s">
        <v>1087</v>
      </c>
      <c r="E25" s="140">
        <v>2</v>
      </c>
      <c r="F25" s="140">
        <v>9</v>
      </c>
      <c r="G25" s="140"/>
      <c r="H25" s="140" t="s">
        <v>1088</v>
      </c>
      <c r="I25" s="141" t="s">
        <v>1094</v>
      </c>
      <c r="J25" s="141">
        <v>5</v>
      </c>
      <c r="K25" s="142">
        <v>1</v>
      </c>
      <c r="L25" s="140" t="s">
        <v>1090</v>
      </c>
      <c r="M25" s="140" t="s">
        <v>1091</v>
      </c>
      <c r="N25" s="143" t="s">
        <v>271</v>
      </c>
      <c r="O25" s="143" t="s">
        <v>1092</v>
      </c>
      <c r="P25" s="138"/>
    </row>
    <row r="26" spans="1:16" s="139" customFormat="1" ht="12.75">
      <c r="A26" s="140">
        <v>22</v>
      </c>
      <c r="B26" s="143" t="str">
        <f t="shared" si="0"/>
        <v>BY05_C_2_10---&gt;BY02_VME 1 _5_2_BJBAP.B6L5_A2</v>
      </c>
      <c r="C26" s="140" t="s">
        <v>1086</v>
      </c>
      <c r="D26" s="140" t="s">
        <v>1087</v>
      </c>
      <c r="E26" s="140">
        <v>2</v>
      </c>
      <c r="F26" s="140">
        <v>10</v>
      </c>
      <c r="G26" s="140"/>
      <c r="H26" s="140" t="s">
        <v>1088</v>
      </c>
      <c r="I26" s="141" t="s">
        <v>1094</v>
      </c>
      <c r="J26" s="141">
        <v>5</v>
      </c>
      <c r="K26" s="142">
        <v>2</v>
      </c>
      <c r="L26" s="140" t="s">
        <v>1090</v>
      </c>
      <c r="M26" s="140" t="s">
        <v>1091</v>
      </c>
      <c r="N26" s="143" t="s">
        <v>271</v>
      </c>
      <c r="O26" s="143" t="s">
        <v>1093</v>
      </c>
      <c r="P26" s="138"/>
    </row>
    <row r="27" spans="1:16" s="139" customFormat="1" ht="12.75">
      <c r="A27" s="140">
        <v>23</v>
      </c>
      <c r="B27" s="143" t="str">
        <f t="shared" si="0"/>
        <v>BY05_C_2_11---&gt;BY02_VME 1 _5_3_BJBAP.A7L5_A1 </v>
      </c>
      <c r="C27" s="140" t="s">
        <v>1086</v>
      </c>
      <c r="D27" s="140" t="s">
        <v>1087</v>
      </c>
      <c r="E27" s="140">
        <v>2</v>
      </c>
      <c r="F27" s="140">
        <v>11</v>
      </c>
      <c r="G27" s="140"/>
      <c r="H27" s="140" t="s">
        <v>1088</v>
      </c>
      <c r="I27" s="141" t="s">
        <v>1094</v>
      </c>
      <c r="J27" s="141">
        <v>5</v>
      </c>
      <c r="K27" s="142">
        <v>3</v>
      </c>
      <c r="L27" s="140" t="s">
        <v>1090</v>
      </c>
      <c r="M27" s="140" t="s">
        <v>1091</v>
      </c>
      <c r="N27" s="143" t="s">
        <v>106</v>
      </c>
      <c r="O27" s="143" t="s">
        <v>1092</v>
      </c>
      <c r="P27" s="138"/>
    </row>
    <row r="28" spans="1:16" s="139" customFormat="1" ht="12.75">
      <c r="A28" s="140">
        <v>24</v>
      </c>
      <c r="B28" s="143" t="str">
        <f t="shared" si="0"/>
        <v>BY05_C_2_12---&gt;BY02_VME 1 _5_4_BJBAP.A7L5_A2</v>
      </c>
      <c r="C28" s="140" t="s">
        <v>1086</v>
      </c>
      <c r="D28" s="140" t="s">
        <v>1087</v>
      </c>
      <c r="E28" s="140">
        <v>2</v>
      </c>
      <c r="F28" s="140">
        <v>12</v>
      </c>
      <c r="G28" s="140"/>
      <c r="H28" s="140" t="s">
        <v>1088</v>
      </c>
      <c r="I28" s="141" t="s">
        <v>1094</v>
      </c>
      <c r="J28" s="141">
        <v>5</v>
      </c>
      <c r="K28" s="142">
        <v>4</v>
      </c>
      <c r="L28" s="140" t="s">
        <v>1090</v>
      </c>
      <c r="M28" s="140" t="s">
        <v>1091</v>
      </c>
      <c r="N28" s="143" t="s">
        <v>106</v>
      </c>
      <c r="O28" s="143" t="s">
        <v>1093</v>
      </c>
      <c r="P28" s="138"/>
    </row>
    <row r="29" spans="1:16" s="139" customFormat="1" ht="12.75">
      <c r="A29" s="134">
        <v>25</v>
      </c>
      <c r="B29" s="137" t="str">
        <f t="shared" si="0"/>
        <v>BY05_C_3_1---&gt;BY02_VME 2_8_1_BJBAP.A8L5_A1 </v>
      </c>
      <c r="C29" s="134" t="s">
        <v>1086</v>
      </c>
      <c r="D29" s="134" t="s">
        <v>1087</v>
      </c>
      <c r="E29" s="134">
        <v>3</v>
      </c>
      <c r="F29" s="134">
        <v>1</v>
      </c>
      <c r="G29" s="134"/>
      <c r="H29" s="134" t="s">
        <v>1088</v>
      </c>
      <c r="I29" s="135" t="s">
        <v>1089</v>
      </c>
      <c r="J29" s="136">
        <v>8</v>
      </c>
      <c r="K29" s="135">
        <v>1</v>
      </c>
      <c r="L29" s="134" t="s">
        <v>1090</v>
      </c>
      <c r="M29" s="134" t="s">
        <v>1091</v>
      </c>
      <c r="N29" s="137" t="s">
        <v>110</v>
      </c>
      <c r="O29" s="137" t="s">
        <v>1092</v>
      </c>
      <c r="P29" s="138"/>
    </row>
    <row r="30" spans="1:16" s="139" customFormat="1" ht="12.75">
      <c r="A30" s="134">
        <v>26</v>
      </c>
      <c r="B30" s="137" t="str">
        <f t="shared" si="0"/>
        <v>BY05_C_3_2---&gt;BY02_VME 2_8_2_BJBAP.A8L5_A2</v>
      </c>
      <c r="C30" s="134" t="s">
        <v>1086</v>
      </c>
      <c r="D30" s="134" t="s">
        <v>1087</v>
      </c>
      <c r="E30" s="134">
        <v>3</v>
      </c>
      <c r="F30" s="134">
        <v>2</v>
      </c>
      <c r="G30" s="134"/>
      <c r="H30" s="134" t="s">
        <v>1088</v>
      </c>
      <c r="I30" s="135" t="s">
        <v>1089</v>
      </c>
      <c r="J30" s="136">
        <v>8</v>
      </c>
      <c r="K30" s="135">
        <v>2</v>
      </c>
      <c r="L30" s="134" t="s">
        <v>1090</v>
      </c>
      <c r="M30" s="134" t="s">
        <v>1091</v>
      </c>
      <c r="N30" s="137" t="s">
        <v>110</v>
      </c>
      <c r="O30" s="137" t="s">
        <v>1093</v>
      </c>
      <c r="P30" s="138"/>
    </row>
    <row r="31" spans="1:16" s="139" customFormat="1" ht="12.75">
      <c r="A31" s="140">
        <v>27</v>
      </c>
      <c r="B31" s="143" t="str">
        <f t="shared" si="0"/>
        <v>BY05_C_3_3---&gt;BY02_VME 1 _6_1_BJBAP.B8L5_A1 </v>
      </c>
      <c r="C31" s="140" t="s">
        <v>1086</v>
      </c>
      <c r="D31" s="140" t="s">
        <v>1087</v>
      </c>
      <c r="E31" s="140">
        <v>3</v>
      </c>
      <c r="F31" s="140">
        <v>3</v>
      </c>
      <c r="G31" s="140"/>
      <c r="H31" s="140" t="s">
        <v>1088</v>
      </c>
      <c r="I31" s="141" t="s">
        <v>1094</v>
      </c>
      <c r="J31" s="141">
        <v>6</v>
      </c>
      <c r="K31" s="142">
        <v>1</v>
      </c>
      <c r="L31" s="140" t="s">
        <v>1090</v>
      </c>
      <c r="M31" s="140" t="s">
        <v>1091</v>
      </c>
      <c r="N31" s="143" t="s">
        <v>274</v>
      </c>
      <c r="O31" s="143" t="s">
        <v>1092</v>
      </c>
      <c r="P31" s="138"/>
    </row>
    <row r="32" spans="1:16" s="139" customFormat="1" ht="12.75">
      <c r="A32" s="140">
        <v>28</v>
      </c>
      <c r="B32" s="143" t="str">
        <f t="shared" si="0"/>
        <v>BY05_C_3_4---&gt;BY02_VME 1 _6_2_BJBAP.B8L5_A2</v>
      </c>
      <c r="C32" s="140" t="s">
        <v>1086</v>
      </c>
      <c r="D32" s="140" t="s">
        <v>1087</v>
      </c>
      <c r="E32" s="140">
        <v>3</v>
      </c>
      <c r="F32" s="140">
        <v>4</v>
      </c>
      <c r="G32" s="140"/>
      <c r="H32" s="140" t="s">
        <v>1088</v>
      </c>
      <c r="I32" s="141" t="s">
        <v>1094</v>
      </c>
      <c r="J32" s="141">
        <v>6</v>
      </c>
      <c r="K32" s="142">
        <v>2</v>
      </c>
      <c r="L32" s="140" t="s">
        <v>1090</v>
      </c>
      <c r="M32" s="140" t="s">
        <v>1091</v>
      </c>
      <c r="N32" s="143" t="s">
        <v>274</v>
      </c>
      <c r="O32" s="143" t="s">
        <v>1093</v>
      </c>
      <c r="P32" s="138"/>
    </row>
    <row r="33" spans="1:16" s="139" customFormat="1" ht="12.75">
      <c r="A33" s="140">
        <v>29</v>
      </c>
      <c r="B33" s="143" t="str">
        <f t="shared" si="0"/>
        <v>BY05_C_3_5---&gt;BY02_VME 1 _6_3_BJBAP.A9L5_A1 </v>
      </c>
      <c r="C33" s="140" t="s">
        <v>1086</v>
      </c>
      <c r="D33" s="140" t="s">
        <v>1087</v>
      </c>
      <c r="E33" s="140">
        <v>3</v>
      </c>
      <c r="F33" s="140">
        <v>5</v>
      </c>
      <c r="G33" s="140"/>
      <c r="H33" s="140" t="s">
        <v>1088</v>
      </c>
      <c r="I33" s="141" t="s">
        <v>1094</v>
      </c>
      <c r="J33" s="141">
        <v>6</v>
      </c>
      <c r="K33" s="142">
        <v>3</v>
      </c>
      <c r="L33" s="140" t="s">
        <v>1090</v>
      </c>
      <c r="M33" s="140" t="s">
        <v>1091</v>
      </c>
      <c r="N33" s="143" t="s">
        <v>114</v>
      </c>
      <c r="O33" s="143" t="s">
        <v>1092</v>
      </c>
      <c r="P33" s="138"/>
    </row>
    <row r="34" spans="1:16" s="139" customFormat="1" ht="12.75">
      <c r="A34" s="140">
        <v>30</v>
      </c>
      <c r="B34" s="143" t="str">
        <f t="shared" si="0"/>
        <v>BY05_C_3_6---&gt;BY02_VME 1 _6_4_BJBAP.A9L5_A2</v>
      </c>
      <c r="C34" s="140" t="s">
        <v>1086</v>
      </c>
      <c r="D34" s="140" t="s">
        <v>1087</v>
      </c>
      <c r="E34" s="140">
        <v>3</v>
      </c>
      <c r="F34" s="140">
        <v>6</v>
      </c>
      <c r="G34" s="140"/>
      <c r="H34" s="140" t="s">
        <v>1088</v>
      </c>
      <c r="I34" s="141" t="s">
        <v>1094</v>
      </c>
      <c r="J34" s="141">
        <v>6</v>
      </c>
      <c r="K34" s="142">
        <v>4</v>
      </c>
      <c r="L34" s="140" t="s">
        <v>1090</v>
      </c>
      <c r="M34" s="140" t="s">
        <v>1091</v>
      </c>
      <c r="N34" s="143" t="s">
        <v>114</v>
      </c>
      <c r="O34" s="143" t="s">
        <v>1093</v>
      </c>
      <c r="P34" s="138"/>
    </row>
    <row r="35" spans="1:16" s="139" customFormat="1" ht="12.75">
      <c r="A35" s="134">
        <v>31</v>
      </c>
      <c r="B35" s="137" t="str">
        <f t="shared" si="0"/>
        <v>BY05_C_3_7---&gt;BY02_VME 2_8_3_BJBAP.A10L5_A1 </v>
      </c>
      <c r="C35" s="134" t="s">
        <v>1086</v>
      </c>
      <c r="D35" s="134" t="s">
        <v>1087</v>
      </c>
      <c r="E35" s="134">
        <v>3</v>
      </c>
      <c r="F35" s="134">
        <v>7</v>
      </c>
      <c r="G35" s="134"/>
      <c r="H35" s="134" t="s">
        <v>1088</v>
      </c>
      <c r="I35" s="135" t="s">
        <v>1089</v>
      </c>
      <c r="J35" s="136">
        <v>8</v>
      </c>
      <c r="K35" s="135">
        <v>3</v>
      </c>
      <c r="L35" s="134" t="s">
        <v>1090</v>
      </c>
      <c r="M35" s="134" t="s">
        <v>1091</v>
      </c>
      <c r="N35" s="137" t="s">
        <v>118</v>
      </c>
      <c r="O35" s="137" t="s">
        <v>1092</v>
      </c>
      <c r="P35" s="138"/>
    </row>
    <row r="36" spans="1:16" s="139" customFormat="1" ht="12.75">
      <c r="A36" s="134">
        <v>32</v>
      </c>
      <c r="B36" s="137" t="str">
        <f t="shared" si="0"/>
        <v>BY05_C_3_8---&gt;BY02_VME 2_8_4_BJBAP.A10L5_A2</v>
      </c>
      <c r="C36" s="134" t="s">
        <v>1086</v>
      </c>
      <c r="D36" s="134" t="s">
        <v>1087</v>
      </c>
      <c r="E36" s="134">
        <v>3</v>
      </c>
      <c r="F36" s="134">
        <v>8</v>
      </c>
      <c r="G36" s="134"/>
      <c r="H36" s="134" t="s">
        <v>1088</v>
      </c>
      <c r="I36" s="135" t="s">
        <v>1089</v>
      </c>
      <c r="J36" s="136">
        <v>8</v>
      </c>
      <c r="K36" s="135">
        <v>4</v>
      </c>
      <c r="L36" s="134" t="s">
        <v>1090</v>
      </c>
      <c r="M36" s="134" t="s">
        <v>1091</v>
      </c>
      <c r="N36" s="137" t="s">
        <v>118</v>
      </c>
      <c r="O36" s="137" t="s">
        <v>1093</v>
      </c>
      <c r="P36" s="138"/>
    </row>
    <row r="37" spans="1:16" s="139" customFormat="1" ht="12.75">
      <c r="A37" s="140">
        <v>33</v>
      </c>
      <c r="B37" s="143" t="str">
        <f t="shared" si="0"/>
        <v>BY05_C_3_9---&gt;BY02_VME 1 _7_1_BJBAP.B10L5_A1 </v>
      </c>
      <c r="C37" s="140" t="s">
        <v>1086</v>
      </c>
      <c r="D37" s="140" t="s">
        <v>1087</v>
      </c>
      <c r="E37" s="140">
        <v>3</v>
      </c>
      <c r="F37" s="140">
        <v>9</v>
      </c>
      <c r="G37" s="140"/>
      <c r="H37" s="140" t="s">
        <v>1088</v>
      </c>
      <c r="I37" s="141" t="s">
        <v>1094</v>
      </c>
      <c r="J37" s="141">
        <v>7</v>
      </c>
      <c r="K37" s="142">
        <v>1</v>
      </c>
      <c r="L37" s="140" t="s">
        <v>1090</v>
      </c>
      <c r="M37" s="140" t="s">
        <v>1091</v>
      </c>
      <c r="N37" s="143" t="s">
        <v>276</v>
      </c>
      <c r="O37" s="143" t="s">
        <v>1092</v>
      </c>
      <c r="P37" s="138"/>
    </row>
    <row r="38" spans="1:16" s="139" customFormat="1" ht="12.75">
      <c r="A38" s="140">
        <v>34</v>
      </c>
      <c r="B38" s="143" t="str">
        <f t="shared" si="0"/>
        <v>BY05_C_3_10---&gt;BY02_VME 1 _7_2_BJBAP.B10L5_A2</v>
      </c>
      <c r="C38" s="140" t="s">
        <v>1086</v>
      </c>
      <c r="D38" s="140" t="s">
        <v>1087</v>
      </c>
      <c r="E38" s="140">
        <v>3</v>
      </c>
      <c r="F38" s="140">
        <v>10</v>
      </c>
      <c r="G38" s="140"/>
      <c r="H38" s="140" t="s">
        <v>1088</v>
      </c>
      <c r="I38" s="141" t="s">
        <v>1094</v>
      </c>
      <c r="J38" s="141">
        <v>7</v>
      </c>
      <c r="K38" s="142">
        <v>2</v>
      </c>
      <c r="L38" s="140" t="s">
        <v>1090</v>
      </c>
      <c r="M38" s="140" t="s">
        <v>1091</v>
      </c>
      <c r="N38" s="143" t="s">
        <v>276</v>
      </c>
      <c r="O38" s="143" t="s">
        <v>1093</v>
      </c>
      <c r="P38" s="138"/>
    </row>
    <row r="39" spans="1:16" s="139" customFormat="1" ht="12.75">
      <c r="A39" s="134">
        <v>35</v>
      </c>
      <c r="B39" s="137" t="str">
        <f t="shared" si="0"/>
        <v>BY05_C_3_11---&gt;BY02_VME 2_9_1_BJBAP.A11L5_A1 </v>
      </c>
      <c r="C39" s="134" t="s">
        <v>1086</v>
      </c>
      <c r="D39" s="134" t="s">
        <v>1087</v>
      </c>
      <c r="E39" s="134">
        <v>3</v>
      </c>
      <c r="F39" s="134">
        <v>11</v>
      </c>
      <c r="G39" s="134"/>
      <c r="H39" s="134" t="s">
        <v>1088</v>
      </c>
      <c r="I39" s="135" t="s">
        <v>1089</v>
      </c>
      <c r="J39" s="136">
        <v>9</v>
      </c>
      <c r="K39" s="136">
        <v>1</v>
      </c>
      <c r="L39" s="134" t="s">
        <v>1090</v>
      </c>
      <c r="M39" s="134" t="s">
        <v>1091</v>
      </c>
      <c r="N39" s="137" t="s">
        <v>122</v>
      </c>
      <c r="O39" s="137" t="s">
        <v>1092</v>
      </c>
      <c r="P39" s="138"/>
    </row>
    <row r="40" spans="1:16" s="139" customFormat="1" ht="12.75">
      <c r="A40" s="134">
        <v>36</v>
      </c>
      <c r="B40" s="137" t="str">
        <f t="shared" si="0"/>
        <v>BY05_C_3_12---&gt;BY02_VME 2_9_2_BJBAP.A11L5_A2</v>
      </c>
      <c r="C40" s="134" t="s">
        <v>1086</v>
      </c>
      <c r="D40" s="134" t="s">
        <v>1087</v>
      </c>
      <c r="E40" s="134">
        <v>3</v>
      </c>
      <c r="F40" s="134">
        <v>12</v>
      </c>
      <c r="G40" s="134"/>
      <c r="H40" s="134" t="s">
        <v>1088</v>
      </c>
      <c r="I40" s="135" t="s">
        <v>1089</v>
      </c>
      <c r="J40" s="136">
        <v>9</v>
      </c>
      <c r="K40" s="136">
        <v>2</v>
      </c>
      <c r="L40" s="134" t="s">
        <v>1090</v>
      </c>
      <c r="M40" s="134" t="s">
        <v>1091</v>
      </c>
      <c r="N40" s="137" t="s">
        <v>122</v>
      </c>
      <c r="O40" s="137" t="s">
        <v>1093</v>
      </c>
      <c r="P40" s="138"/>
    </row>
    <row r="41" spans="4:14" ht="15.75">
      <c r="D41" s="124" t="s">
        <v>1117</v>
      </c>
      <c r="N41" s="125"/>
    </row>
    <row r="42" spans="1:16" s="126" customFormat="1" ht="12.75">
      <c r="A42" s="125"/>
      <c r="B42" s="200"/>
      <c r="C42" s="296" t="s">
        <v>1078</v>
      </c>
      <c r="D42" s="296"/>
      <c r="E42" s="296"/>
      <c r="F42" s="296"/>
      <c r="G42" s="125"/>
      <c r="H42" s="296" t="s">
        <v>1079</v>
      </c>
      <c r="I42" s="296"/>
      <c r="J42" s="296"/>
      <c r="K42" s="296"/>
      <c r="L42" s="125"/>
      <c r="M42" s="125"/>
      <c r="O42" s="197"/>
      <c r="P42" s="127"/>
    </row>
    <row r="43" spans="1:16" s="130" customFormat="1" ht="24">
      <c r="A43" s="128" t="s">
        <v>2405</v>
      </c>
      <c r="B43" s="128" t="s">
        <v>1080</v>
      </c>
      <c r="C43" s="128" t="s">
        <v>1081</v>
      </c>
      <c r="D43" s="128" t="s">
        <v>2011</v>
      </c>
      <c r="E43" s="128" t="s">
        <v>1082</v>
      </c>
      <c r="F43" s="128" t="s">
        <v>2010</v>
      </c>
      <c r="G43" s="128" t="s">
        <v>1083</v>
      </c>
      <c r="H43" s="128" t="s">
        <v>1081</v>
      </c>
      <c r="I43" s="128" t="s">
        <v>2011</v>
      </c>
      <c r="J43" s="128" t="s">
        <v>1082</v>
      </c>
      <c r="K43" s="128" t="s">
        <v>2010</v>
      </c>
      <c r="L43" s="128" t="s">
        <v>1084</v>
      </c>
      <c r="M43" s="295" t="s">
        <v>1085</v>
      </c>
      <c r="N43" s="295"/>
      <c r="O43" s="295"/>
      <c r="P43" s="129"/>
    </row>
    <row r="44" spans="1:16" s="133" customFormat="1" ht="12.75">
      <c r="A44" s="131"/>
      <c r="B44" s="199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99"/>
      <c r="P44" s="132"/>
    </row>
    <row r="45" spans="1:16" s="139" customFormat="1" ht="12.75">
      <c r="A45" s="140">
        <v>37</v>
      </c>
      <c r="B45" s="143" t="str">
        <f aca="true" t="shared" si="1" ref="B45:B80">C45&amp;"_"&amp;D45&amp;"_"&amp;E45&amp;"_"&amp;F45&amp;"---&gt;"&amp;H45&amp;"_"&amp;I45&amp;"_"&amp;J45&amp;"_"&amp;K45&amp;"_"&amp;N45&amp;"_"&amp;O45</f>
        <v>BY05_C_4_1---&gt;BY02_VME 1 _7_3_BJBAP.B11L5_A1 </v>
      </c>
      <c r="C45" s="140" t="s">
        <v>1086</v>
      </c>
      <c r="D45" s="140" t="s">
        <v>1087</v>
      </c>
      <c r="E45" s="140">
        <v>4</v>
      </c>
      <c r="F45" s="140">
        <v>1</v>
      </c>
      <c r="G45" s="140"/>
      <c r="H45" s="140" t="s">
        <v>1088</v>
      </c>
      <c r="I45" s="141" t="s">
        <v>1094</v>
      </c>
      <c r="J45" s="141">
        <v>7</v>
      </c>
      <c r="K45" s="142">
        <v>3</v>
      </c>
      <c r="L45" s="140" t="s">
        <v>1090</v>
      </c>
      <c r="M45" s="140" t="s">
        <v>1091</v>
      </c>
      <c r="N45" s="143" t="s">
        <v>278</v>
      </c>
      <c r="O45" s="143" t="s">
        <v>1092</v>
      </c>
      <c r="P45" s="138"/>
    </row>
    <row r="46" spans="1:16" s="139" customFormat="1" ht="12.75">
      <c r="A46" s="140">
        <v>38</v>
      </c>
      <c r="B46" s="143" t="str">
        <f t="shared" si="1"/>
        <v>BY05_C_4_2---&gt;BY02_VME 1 _7_4_BJBAP.B11L5_A2</v>
      </c>
      <c r="C46" s="140" t="s">
        <v>1086</v>
      </c>
      <c r="D46" s="140" t="s">
        <v>1087</v>
      </c>
      <c r="E46" s="140">
        <v>4</v>
      </c>
      <c r="F46" s="140">
        <v>2</v>
      </c>
      <c r="G46" s="140"/>
      <c r="H46" s="140" t="s">
        <v>1088</v>
      </c>
      <c r="I46" s="141" t="s">
        <v>1094</v>
      </c>
      <c r="J46" s="141">
        <v>7</v>
      </c>
      <c r="K46" s="142">
        <v>4</v>
      </c>
      <c r="L46" s="140" t="s">
        <v>1090</v>
      </c>
      <c r="M46" s="140" t="s">
        <v>1091</v>
      </c>
      <c r="N46" s="143" t="s">
        <v>278</v>
      </c>
      <c r="O46" s="143" t="s">
        <v>1093</v>
      </c>
      <c r="P46" s="138"/>
    </row>
    <row r="47" spans="1:16" s="126" customFormat="1" ht="12.75">
      <c r="A47" s="134">
        <v>39</v>
      </c>
      <c r="B47" s="137" t="str">
        <f t="shared" si="1"/>
        <v>BY05_C_12_1---&gt;BY02_VME 2_13_1_BJBAP.A1R5_A1 </v>
      </c>
      <c r="C47" s="134" t="s">
        <v>1086</v>
      </c>
      <c r="D47" s="134" t="s">
        <v>1087</v>
      </c>
      <c r="E47" s="134">
        <v>12</v>
      </c>
      <c r="F47" s="134">
        <v>1</v>
      </c>
      <c r="G47" s="134"/>
      <c r="H47" s="134" t="s">
        <v>1088</v>
      </c>
      <c r="I47" s="135" t="s">
        <v>1089</v>
      </c>
      <c r="J47" s="136">
        <v>13</v>
      </c>
      <c r="K47" s="135">
        <v>1</v>
      </c>
      <c r="L47" s="134" t="s">
        <v>1090</v>
      </c>
      <c r="M47" s="134" t="s">
        <v>1095</v>
      </c>
      <c r="N47" s="137" t="s">
        <v>77</v>
      </c>
      <c r="O47" s="137" t="s">
        <v>1092</v>
      </c>
      <c r="P47" s="127"/>
    </row>
    <row r="48" spans="1:16" s="126" customFormat="1" ht="12.75">
      <c r="A48" s="134">
        <v>40</v>
      </c>
      <c r="B48" s="137" t="str">
        <f t="shared" si="1"/>
        <v>BY05_C_12_2---&gt;BY02_VME 2_13_2_BJBAP.A1R5_A2</v>
      </c>
      <c r="C48" s="134" t="s">
        <v>1086</v>
      </c>
      <c r="D48" s="134" t="s">
        <v>1087</v>
      </c>
      <c r="E48" s="134">
        <v>12</v>
      </c>
      <c r="F48" s="134">
        <v>2</v>
      </c>
      <c r="G48" s="134"/>
      <c r="H48" s="134" t="s">
        <v>1088</v>
      </c>
      <c r="I48" s="135" t="s">
        <v>1089</v>
      </c>
      <c r="J48" s="136">
        <v>13</v>
      </c>
      <c r="K48" s="135">
        <v>2</v>
      </c>
      <c r="L48" s="134" t="s">
        <v>1090</v>
      </c>
      <c r="M48" s="134" t="s">
        <v>1095</v>
      </c>
      <c r="N48" s="137" t="s">
        <v>77</v>
      </c>
      <c r="O48" s="137" t="s">
        <v>1093</v>
      </c>
      <c r="P48" s="127"/>
    </row>
    <row r="49" spans="1:15" s="126" customFormat="1" ht="12.75">
      <c r="A49" s="134">
        <v>41</v>
      </c>
      <c r="B49" s="137" t="str">
        <f t="shared" si="1"/>
        <v>BY05_C_12_3---&gt;BY02_VME 2_13_3_BJBAP.B1R5_A1 </v>
      </c>
      <c r="C49" s="134" t="s">
        <v>1086</v>
      </c>
      <c r="D49" s="134" t="s">
        <v>1087</v>
      </c>
      <c r="E49" s="134">
        <v>12</v>
      </c>
      <c r="F49" s="134">
        <v>3</v>
      </c>
      <c r="G49" s="134"/>
      <c r="H49" s="134" t="s">
        <v>1088</v>
      </c>
      <c r="I49" s="136" t="s">
        <v>1089</v>
      </c>
      <c r="J49" s="136">
        <v>13</v>
      </c>
      <c r="K49" s="135">
        <v>3</v>
      </c>
      <c r="L49" s="134" t="s">
        <v>1090</v>
      </c>
      <c r="M49" s="134" t="s">
        <v>1095</v>
      </c>
      <c r="N49" s="137" t="s">
        <v>259</v>
      </c>
      <c r="O49" s="137" t="s">
        <v>1092</v>
      </c>
    </row>
    <row r="50" spans="1:15" s="126" customFormat="1" ht="12.75">
      <c r="A50" s="134">
        <v>42</v>
      </c>
      <c r="B50" s="137" t="str">
        <f t="shared" si="1"/>
        <v>BY05_C_12_4---&gt;BY02_VME 2_13_4_BJBAP.B1R5_A2</v>
      </c>
      <c r="C50" s="134" t="s">
        <v>1086</v>
      </c>
      <c r="D50" s="134" t="s">
        <v>1087</v>
      </c>
      <c r="E50" s="134">
        <v>12</v>
      </c>
      <c r="F50" s="134">
        <v>4</v>
      </c>
      <c r="G50" s="134"/>
      <c r="H50" s="134" t="s">
        <v>1088</v>
      </c>
      <c r="I50" s="136" t="s">
        <v>1089</v>
      </c>
      <c r="J50" s="136">
        <v>13</v>
      </c>
      <c r="K50" s="135">
        <v>4</v>
      </c>
      <c r="L50" s="134" t="s">
        <v>1090</v>
      </c>
      <c r="M50" s="134" t="s">
        <v>1095</v>
      </c>
      <c r="N50" s="137" t="s">
        <v>259</v>
      </c>
      <c r="O50" s="137" t="s">
        <v>1093</v>
      </c>
    </row>
    <row r="51" spans="1:15" s="126" customFormat="1" ht="12.75">
      <c r="A51" s="134">
        <v>43</v>
      </c>
      <c r="B51" s="137" t="str">
        <f t="shared" si="1"/>
        <v>BY05_C_12_5---&gt;BY02_VME 2_14_1_BJBAP.A2R5_A1 </v>
      </c>
      <c r="C51" s="134" t="s">
        <v>1086</v>
      </c>
      <c r="D51" s="134" t="s">
        <v>1087</v>
      </c>
      <c r="E51" s="134">
        <v>12</v>
      </c>
      <c r="F51" s="134">
        <v>5</v>
      </c>
      <c r="G51" s="134"/>
      <c r="H51" s="134" t="s">
        <v>1088</v>
      </c>
      <c r="I51" s="135" t="s">
        <v>1089</v>
      </c>
      <c r="J51" s="136">
        <v>14</v>
      </c>
      <c r="K51" s="135">
        <v>1</v>
      </c>
      <c r="L51" s="134" t="s">
        <v>1090</v>
      </c>
      <c r="M51" s="134" t="s">
        <v>1095</v>
      </c>
      <c r="N51" s="137" t="s">
        <v>81</v>
      </c>
      <c r="O51" s="137" t="s">
        <v>1092</v>
      </c>
    </row>
    <row r="52" spans="1:15" s="126" customFormat="1" ht="12.75">
      <c r="A52" s="134">
        <v>44</v>
      </c>
      <c r="B52" s="137" t="str">
        <f t="shared" si="1"/>
        <v>BY05_C_12_6---&gt;BY02_VME 2_14_2_BJBAP.A2R5_A2</v>
      </c>
      <c r="C52" s="134" t="s">
        <v>1086</v>
      </c>
      <c r="D52" s="134" t="s">
        <v>1087</v>
      </c>
      <c r="E52" s="134">
        <v>12</v>
      </c>
      <c r="F52" s="134">
        <v>6</v>
      </c>
      <c r="G52" s="134"/>
      <c r="H52" s="134" t="s">
        <v>1088</v>
      </c>
      <c r="I52" s="135" t="s">
        <v>1089</v>
      </c>
      <c r="J52" s="136">
        <v>14</v>
      </c>
      <c r="K52" s="135">
        <v>2</v>
      </c>
      <c r="L52" s="134" t="s">
        <v>1090</v>
      </c>
      <c r="M52" s="134" t="s">
        <v>1095</v>
      </c>
      <c r="N52" s="137" t="s">
        <v>81</v>
      </c>
      <c r="O52" s="137" t="s">
        <v>1093</v>
      </c>
    </row>
    <row r="53" spans="1:15" s="126" customFormat="1" ht="12.75">
      <c r="A53" s="134">
        <v>45</v>
      </c>
      <c r="B53" s="137" t="str">
        <f t="shared" si="1"/>
        <v>BY05_C_12_7---&gt;BY02_VME 2_14_3_BJBAP.A3R5_A1 </v>
      </c>
      <c r="C53" s="134" t="s">
        <v>1086</v>
      </c>
      <c r="D53" s="134" t="s">
        <v>1087</v>
      </c>
      <c r="E53" s="134">
        <v>12</v>
      </c>
      <c r="F53" s="134">
        <v>7</v>
      </c>
      <c r="G53" s="134"/>
      <c r="H53" s="134" t="s">
        <v>1088</v>
      </c>
      <c r="I53" s="135" t="s">
        <v>1089</v>
      </c>
      <c r="J53" s="136">
        <v>14</v>
      </c>
      <c r="K53" s="135">
        <v>3</v>
      </c>
      <c r="L53" s="134" t="s">
        <v>1090</v>
      </c>
      <c r="M53" s="134" t="s">
        <v>1095</v>
      </c>
      <c r="N53" s="137" t="s">
        <v>85</v>
      </c>
      <c r="O53" s="137" t="s">
        <v>1092</v>
      </c>
    </row>
    <row r="54" spans="1:15" s="126" customFormat="1" ht="12.75">
      <c r="A54" s="134">
        <v>46</v>
      </c>
      <c r="B54" s="137" t="str">
        <f t="shared" si="1"/>
        <v>BY05_C_12_8---&gt;BY02_VME 2_14_4_BJBAP.A3R5_A2</v>
      </c>
      <c r="C54" s="134" t="s">
        <v>1086</v>
      </c>
      <c r="D54" s="134" t="s">
        <v>1087</v>
      </c>
      <c r="E54" s="134">
        <v>12</v>
      </c>
      <c r="F54" s="134">
        <v>8</v>
      </c>
      <c r="G54" s="134"/>
      <c r="H54" s="134" t="s">
        <v>1088</v>
      </c>
      <c r="I54" s="135" t="s">
        <v>1089</v>
      </c>
      <c r="J54" s="136">
        <v>14</v>
      </c>
      <c r="K54" s="135">
        <v>4</v>
      </c>
      <c r="L54" s="134" t="s">
        <v>1090</v>
      </c>
      <c r="M54" s="134" t="s">
        <v>1095</v>
      </c>
      <c r="N54" s="137" t="s">
        <v>85</v>
      </c>
      <c r="O54" s="137" t="s">
        <v>1093</v>
      </c>
    </row>
    <row r="55" spans="1:16" s="130" customFormat="1" ht="12.75">
      <c r="A55" s="134">
        <v>47</v>
      </c>
      <c r="B55" s="137" t="str">
        <f t="shared" si="1"/>
        <v>BY05_C_12_9---&gt;BY02_VME 2_15_1_BJBAP.A4R5_A1 </v>
      </c>
      <c r="C55" s="134" t="s">
        <v>1086</v>
      </c>
      <c r="D55" s="134" t="s">
        <v>1087</v>
      </c>
      <c r="E55" s="134">
        <v>12</v>
      </c>
      <c r="F55" s="134">
        <v>9</v>
      </c>
      <c r="G55" s="134"/>
      <c r="H55" s="134" t="s">
        <v>1088</v>
      </c>
      <c r="I55" s="135" t="s">
        <v>1089</v>
      </c>
      <c r="J55" s="136">
        <v>15</v>
      </c>
      <c r="K55" s="135">
        <v>1</v>
      </c>
      <c r="L55" s="134" t="s">
        <v>1090</v>
      </c>
      <c r="M55" s="134" t="s">
        <v>1095</v>
      </c>
      <c r="N55" s="137" t="s">
        <v>87</v>
      </c>
      <c r="O55" s="137" t="s">
        <v>1092</v>
      </c>
      <c r="P55" s="129"/>
    </row>
    <row r="56" spans="1:16" s="130" customFormat="1" ht="12.75">
      <c r="A56" s="134">
        <v>48</v>
      </c>
      <c r="B56" s="137" t="str">
        <f t="shared" si="1"/>
        <v>BY05_C_12_10---&gt;BY02_VME 2_15_2_BJBAP.A4R5_A2</v>
      </c>
      <c r="C56" s="134" t="s">
        <v>1086</v>
      </c>
      <c r="D56" s="134" t="s">
        <v>1087</v>
      </c>
      <c r="E56" s="134">
        <v>12</v>
      </c>
      <c r="F56" s="134">
        <v>10</v>
      </c>
      <c r="G56" s="134"/>
      <c r="H56" s="134" t="s">
        <v>1088</v>
      </c>
      <c r="I56" s="135" t="s">
        <v>1089</v>
      </c>
      <c r="J56" s="136">
        <v>15</v>
      </c>
      <c r="K56" s="135">
        <v>2</v>
      </c>
      <c r="L56" s="134" t="s">
        <v>1090</v>
      </c>
      <c r="M56" s="134" t="s">
        <v>1095</v>
      </c>
      <c r="N56" s="137" t="s">
        <v>87</v>
      </c>
      <c r="O56" s="137" t="s">
        <v>1093</v>
      </c>
      <c r="P56" s="129"/>
    </row>
    <row r="57" spans="1:16" s="139" customFormat="1" ht="12.75">
      <c r="A57" s="134">
        <v>49</v>
      </c>
      <c r="B57" s="137" t="str">
        <f t="shared" si="1"/>
        <v>BY05_C_12_11---&gt;BY02_VME 2_15_3_BJBAP.B4R5_A1 </v>
      </c>
      <c r="C57" s="134" t="s">
        <v>1086</v>
      </c>
      <c r="D57" s="134" t="s">
        <v>1087</v>
      </c>
      <c r="E57" s="134">
        <v>12</v>
      </c>
      <c r="F57" s="134">
        <v>11</v>
      </c>
      <c r="G57" s="134"/>
      <c r="H57" s="134" t="s">
        <v>1088</v>
      </c>
      <c r="I57" s="135" t="s">
        <v>1089</v>
      </c>
      <c r="J57" s="136">
        <v>15</v>
      </c>
      <c r="K57" s="135">
        <v>3</v>
      </c>
      <c r="L57" s="134" t="s">
        <v>1090</v>
      </c>
      <c r="M57" s="134" t="s">
        <v>1095</v>
      </c>
      <c r="N57" s="137" t="s">
        <v>89</v>
      </c>
      <c r="O57" s="137" t="s">
        <v>1092</v>
      </c>
      <c r="P57" s="138"/>
    </row>
    <row r="58" spans="1:16" s="139" customFormat="1" ht="12.75">
      <c r="A58" s="134">
        <v>50</v>
      </c>
      <c r="B58" s="137" t="str">
        <f t="shared" si="1"/>
        <v>BY05_C_12_12---&gt;BY02_VME 2_15_4_BJBAP.B4R5_A2</v>
      </c>
      <c r="C58" s="134" t="s">
        <v>1086</v>
      </c>
      <c r="D58" s="134" t="s">
        <v>1087</v>
      </c>
      <c r="E58" s="134">
        <v>12</v>
      </c>
      <c r="F58" s="134">
        <v>12</v>
      </c>
      <c r="G58" s="134"/>
      <c r="H58" s="134" t="s">
        <v>1088</v>
      </c>
      <c r="I58" s="135" t="s">
        <v>1089</v>
      </c>
      <c r="J58" s="136">
        <v>15</v>
      </c>
      <c r="K58" s="135">
        <v>4</v>
      </c>
      <c r="L58" s="134" t="s">
        <v>1090</v>
      </c>
      <c r="M58" s="134" t="s">
        <v>1095</v>
      </c>
      <c r="N58" s="137" t="s">
        <v>89</v>
      </c>
      <c r="O58" s="137" t="s">
        <v>1093</v>
      </c>
      <c r="P58" s="138"/>
    </row>
    <row r="59" spans="1:16" s="152" customFormat="1" ht="12.75">
      <c r="A59" s="146">
        <v>51</v>
      </c>
      <c r="B59" s="149" t="str">
        <f t="shared" si="1"/>
        <v>BY05_C_11_1---&gt;BY02_VME 3_4_1_BJBAP.C4R5_A1 </v>
      </c>
      <c r="C59" s="146" t="s">
        <v>1086</v>
      </c>
      <c r="D59" s="146" t="s">
        <v>1087</v>
      </c>
      <c r="E59" s="146">
        <v>11</v>
      </c>
      <c r="F59" s="146">
        <v>1</v>
      </c>
      <c r="G59" s="146"/>
      <c r="H59" s="146" t="s">
        <v>1088</v>
      </c>
      <c r="I59" s="147" t="s">
        <v>1096</v>
      </c>
      <c r="J59" s="147">
        <v>4</v>
      </c>
      <c r="K59" s="148">
        <v>1</v>
      </c>
      <c r="L59" s="146" t="s">
        <v>1090</v>
      </c>
      <c r="M59" s="146" t="s">
        <v>1095</v>
      </c>
      <c r="N59" s="149" t="s">
        <v>93</v>
      </c>
      <c r="O59" s="149" t="s">
        <v>1092</v>
      </c>
      <c r="P59" s="151"/>
    </row>
    <row r="60" spans="1:16" s="152" customFormat="1" ht="12.75">
      <c r="A60" s="146">
        <v>52</v>
      </c>
      <c r="B60" s="149" t="str">
        <f t="shared" si="1"/>
        <v>BY05_C_11_2---&gt;BY02_VME 3_4_2_BJBAP.C4R5_A2</v>
      </c>
      <c r="C60" s="146" t="s">
        <v>1086</v>
      </c>
      <c r="D60" s="146" t="s">
        <v>1087</v>
      </c>
      <c r="E60" s="146">
        <v>11</v>
      </c>
      <c r="F60" s="146">
        <v>2</v>
      </c>
      <c r="G60" s="146"/>
      <c r="H60" s="146" t="s">
        <v>1088</v>
      </c>
      <c r="I60" s="147" t="s">
        <v>1096</v>
      </c>
      <c r="J60" s="147">
        <v>4</v>
      </c>
      <c r="K60" s="148">
        <v>2</v>
      </c>
      <c r="L60" s="146" t="s">
        <v>1090</v>
      </c>
      <c r="M60" s="146" t="s">
        <v>1095</v>
      </c>
      <c r="N60" s="149" t="s">
        <v>93</v>
      </c>
      <c r="O60" s="149" t="s">
        <v>1093</v>
      </c>
      <c r="P60" s="151"/>
    </row>
    <row r="61" spans="1:16" s="145" customFormat="1" ht="12.75">
      <c r="A61" s="134">
        <v>53</v>
      </c>
      <c r="B61" s="137" t="str">
        <f t="shared" si="1"/>
        <v>BY05_C_11_3---&gt;BY02_VME 2_16_1_BJBAP.A5R5_A1 </v>
      </c>
      <c r="C61" s="134" t="s">
        <v>1086</v>
      </c>
      <c r="D61" s="134" t="s">
        <v>1087</v>
      </c>
      <c r="E61" s="134">
        <v>11</v>
      </c>
      <c r="F61" s="134">
        <v>3</v>
      </c>
      <c r="G61" s="134"/>
      <c r="H61" s="134" t="s">
        <v>1088</v>
      </c>
      <c r="I61" s="135" t="s">
        <v>1089</v>
      </c>
      <c r="J61" s="136">
        <v>16</v>
      </c>
      <c r="K61" s="135">
        <v>1</v>
      </c>
      <c r="L61" s="134" t="s">
        <v>1090</v>
      </c>
      <c r="M61" s="134" t="s">
        <v>1095</v>
      </c>
      <c r="N61" s="137" t="s">
        <v>96</v>
      </c>
      <c r="O61" s="137" t="s">
        <v>1092</v>
      </c>
      <c r="P61" s="144"/>
    </row>
    <row r="62" spans="1:16" s="145" customFormat="1" ht="12.75">
      <c r="A62" s="134">
        <v>54</v>
      </c>
      <c r="B62" s="137" t="str">
        <f t="shared" si="1"/>
        <v>BY05_C_11_4---&gt;BY02_VME 2_16_2_BJBAP.A5R5_A2</v>
      </c>
      <c r="C62" s="134" t="s">
        <v>1086</v>
      </c>
      <c r="D62" s="134" t="s">
        <v>1087</v>
      </c>
      <c r="E62" s="134">
        <v>11</v>
      </c>
      <c r="F62" s="134">
        <v>4</v>
      </c>
      <c r="G62" s="134"/>
      <c r="H62" s="134" t="s">
        <v>1088</v>
      </c>
      <c r="I62" s="135" t="s">
        <v>1089</v>
      </c>
      <c r="J62" s="136">
        <v>16</v>
      </c>
      <c r="K62" s="135">
        <v>2</v>
      </c>
      <c r="L62" s="134" t="s">
        <v>1090</v>
      </c>
      <c r="M62" s="134" t="s">
        <v>1095</v>
      </c>
      <c r="N62" s="137" t="s">
        <v>96</v>
      </c>
      <c r="O62" s="137" t="s">
        <v>1093</v>
      </c>
      <c r="P62" s="144"/>
    </row>
    <row r="63" spans="1:16" s="152" customFormat="1" ht="12.75">
      <c r="A63" s="146">
        <v>55</v>
      </c>
      <c r="B63" s="149" t="str">
        <f t="shared" si="1"/>
        <v>BY05_C_11_5---&gt;BY02_VME 3_4_3_BJBAP.B5R5_A1 </v>
      </c>
      <c r="C63" s="146" t="s">
        <v>1086</v>
      </c>
      <c r="D63" s="146" t="s">
        <v>1087</v>
      </c>
      <c r="E63" s="146">
        <v>11</v>
      </c>
      <c r="F63" s="146">
        <v>5</v>
      </c>
      <c r="G63" s="146"/>
      <c r="H63" s="146" t="s">
        <v>1088</v>
      </c>
      <c r="I63" s="147" t="s">
        <v>1096</v>
      </c>
      <c r="J63" s="147">
        <v>4</v>
      </c>
      <c r="K63" s="148">
        <v>3</v>
      </c>
      <c r="L63" s="146" t="s">
        <v>1090</v>
      </c>
      <c r="M63" s="146" t="s">
        <v>1095</v>
      </c>
      <c r="N63" s="149" t="s">
        <v>270</v>
      </c>
      <c r="O63" s="149" t="s">
        <v>1092</v>
      </c>
      <c r="P63" s="151"/>
    </row>
    <row r="64" spans="1:16" s="152" customFormat="1" ht="12.75">
      <c r="A64" s="146">
        <v>56</v>
      </c>
      <c r="B64" s="149" t="str">
        <f t="shared" si="1"/>
        <v>BY05_C_11_6---&gt;BY02_VME 3_4_4_BJBAP.B5R5_A2</v>
      </c>
      <c r="C64" s="146" t="s">
        <v>1086</v>
      </c>
      <c r="D64" s="146" t="s">
        <v>1087</v>
      </c>
      <c r="E64" s="146">
        <v>11</v>
      </c>
      <c r="F64" s="146">
        <v>6</v>
      </c>
      <c r="G64" s="146"/>
      <c r="H64" s="146" t="s">
        <v>1088</v>
      </c>
      <c r="I64" s="147" t="s">
        <v>1096</v>
      </c>
      <c r="J64" s="147">
        <v>4</v>
      </c>
      <c r="K64" s="148">
        <v>4</v>
      </c>
      <c r="L64" s="146" t="s">
        <v>1090</v>
      </c>
      <c r="M64" s="146" t="s">
        <v>1095</v>
      </c>
      <c r="N64" s="149" t="s">
        <v>270</v>
      </c>
      <c r="O64" s="149" t="s">
        <v>1093</v>
      </c>
      <c r="P64" s="151"/>
    </row>
    <row r="65" spans="1:16" s="145" customFormat="1" ht="12.75">
      <c r="A65" s="134">
        <v>57</v>
      </c>
      <c r="B65" s="137" t="str">
        <f t="shared" si="1"/>
        <v>BY05_C_11_7---&gt;BY02_VME 2_16_3_BJBAP.A6R5_A1 </v>
      </c>
      <c r="C65" s="134" t="s">
        <v>1086</v>
      </c>
      <c r="D65" s="134" t="s">
        <v>1087</v>
      </c>
      <c r="E65" s="134">
        <v>11</v>
      </c>
      <c r="F65" s="134">
        <v>7</v>
      </c>
      <c r="G65" s="146"/>
      <c r="H65" s="134" t="s">
        <v>1088</v>
      </c>
      <c r="I65" s="136" t="s">
        <v>1089</v>
      </c>
      <c r="J65" s="150">
        <v>16</v>
      </c>
      <c r="K65" s="150">
        <v>3</v>
      </c>
      <c r="L65" s="134" t="s">
        <v>1090</v>
      </c>
      <c r="M65" s="134" t="s">
        <v>1095</v>
      </c>
      <c r="N65" s="137" t="s">
        <v>100</v>
      </c>
      <c r="O65" s="137" t="s">
        <v>1092</v>
      </c>
      <c r="P65" s="144"/>
    </row>
    <row r="66" spans="1:16" s="145" customFormat="1" ht="12.75">
      <c r="A66" s="134">
        <v>58</v>
      </c>
      <c r="B66" s="137" t="str">
        <f t="shared" si="1"/>
        <v>BY05_C_11_8---&gt;BY02_VME 2_16_4_BJBAP.A6R5_A2</v>
      </c>
      <c r="C66" s="134" t="s">
        <v>1086</v>
      </c>
      <c r="D66" s="134" t="s">
        <v>1087</v>
      </c>
      <c r="E66" s="134">
        <v>11</v>
      </c>
      <c r="F66" s="134">
        <v>8</v>
      </c>
      <c r="G66" s="146"/>
      <c r="H66" s="134" t="s">
        <v>1088</v>
      </c>
      <c r="I66" s="136" t="s">
        <v>1089</v>
      </c>
      <c r="J66" s="150">
        <v>16</v>
      </c>
      <c r="K66" s="150">
        <v>4</v>
      </c>
      <c r="L66" s="134" t="s">
        <v>1090</v>
      </c>
      <c r="M66" s="134" t="s">
        <v>1095</v>
      </c>
      <c r="N66" s="137" t="s">
        <v>100</v>
      </c>
      <c r="O66" s="137" t="s">
        <v>1093</v>
      </c>
      <c r="P66" s="144"/>
    </row>
    <row r="67" spans="1:16" s="152" customFormat="1" ht="12.75">
      <c r="A67" s="146">
        <v>59</v>
      </c>
      <c r="B67" s="149" t="str">
        <f t="shared" si="1"/>
        <v>BY05_C_11_9---&gt;BY02_VME 3_5_1_BJBAP.B6R5_A1 </v>
      </c>
      <c r="C67" s="146" t="s">
        <v>1086</v>
      </c>
      <c r="D67" s="146" t="s">
        <v>1087</v>
      </c>
      <c r="E67" s="146">
        <v>11</v>
      </c>
      <c r="F67" s="146">
        <v>9</v>
      </c>
      <c r="G67" s="146"/>
      <c r="H67" s="146" t="s">
        <v>1088</v>
      </c>
      <c r="I67" s="147" t="s">
        <v>1096</v>
      </c>
      <c r="J67" s="147">
        <v>5</v>
      </c>
      <c r="K67" s="148">
        <v>1</v>
      </c>
      <c r="L67" s="146" t="s">
        <v>1090</v>
      </c>
      <c r="M67" s="146" t="s">
        <v>1095</v>
      </c>
      <c r="N67" s="149" t="s">
        <v>272</v>
      </c>
      <c r="O67" s="149" t="s">
        <v>1092</v>
      </c>
      <c r="P67" s="151"/>
    </row>
    <row r="68" spans="1:16" s="152" customFormat="1" ht="12.75">
      <c r="A68" s="146">
        <v>60</v>
      </c>
      <c r="B68" s="149" t="str">
        <f t="shared" si="1"/>
        <v>BY05_C_11_10---&gt;BY02_VME 3_5_2_BJBAP.B6R5_A2</v>
      </c>
      <c r="C68" s="146" t="s">
        <v>1086</v>
      </c>
      <c r="D68" s="146" t="s">
        <v>1087</v>
      </c>
      <c r="E68" s="146">
        <v>11</v>
      </c>
      <c r="F68" s="146">
        <v>10</v>
      </c>
      <c r="G68" s="146"/>
      <c r="H68" s="146" t="s">
        <v>1088</v>
      </c>
      <c r="I68" s="147" t="s">
        <v>1096</v>
      </c>
      <c r="J68" s="147">
        <v>5</v>
      </c>
      <c r="K68" s="148">
        <v>2</v>
      </c>
      <c r="L68" s="146" t="s">
        <v>1090</v>
      </c>
      <c r="M68" s="146" t="s">
        <v>1095</v>
      </c>
      <c r="N68" s="149" t="s">
        <v>272</v>
      </c>
      <c r="O68" s="149" t="s">
        <v>1093</v>
      </c>
      <c r="P68" s="151"/>
    </row>
    <row r="69" spans="1:16" s="152" customFormat="1" ht="12.75">
      <c r="A69" s="146">
        <v>61</v>
      </c>
      <c r="B69" s="149" t="str">
        <f t="shared" si="1"/>
        <v>BY05_C_11_11---&gt;BY02_VME 3_5_3_BJBAP.A7R5_A1 </v>
      </c>
      <c r="C69" s="146" t="s">
        <v>1086</v>
      </c>
      <c r="D69" s="146" t="s">
        <v>1087</v>
      </c>
      <c r="E69" s="146">
        <v>11</v>
      </c>
      <c r="F69" s="146">
        <v>11</v>
      </c>
      <c r="G69" s="146"/>
      <c r="H69" s="146" t="s">
        <v>1088</v>
      </c>
      <c r="I69" s="147" t="s">
        <v>1096</v>
      </c>
      <c r="J69" s="147">
        <v>5</v>
      </c>
      <c r="K69" s="148">
        <v>3</v>
      </c>
      <c r="L69" s="146" t="s">
        <v>1090</v>
      </c>
      <c r="M69" s="146" t="s">
        <v>1095</v>
      </c>
      <c r="N69" s="149" t="s">
        <v>104</v>
      </c>
      <c r="O69" s="149" t="s">
        <v>1092</v>
      </c>
      <c r="P69" s="151"/>
    </row>
    <row r="70" spans="1:16" s="152" customFormat="1" ht="12.75">
      <c r="A70" s="146">
        <v>62</v>
      </c>
      <c r="B70" s="149" t="str">
        <f t="shared" si="1"/>
        <v>BY05_C_11_12---&gt;BY02_VME 3_5_4_BJBAP.A7R5_A2</v>
      </c>
      <c r="C70" s="146" t="s">
        <v>1086</v>
      </c>
      <c r="D70" s="146" t="s">
        <v>1087</v>
      </c>
      <c r="E70" s="146">
        <v>11</v>
      </c>
      <c r="F70" s="146">
        <v>12</v>
      </c>
      <c r="G70" s="146"/>
      <c r="H70" s="146" t="s">
        <v>1088</v>
      </c>
      <c r="I70" s="147" t="s">
        <v>1096</v>
      </c>
      <c r="J70" s="147">
        <v>5</v>
      </c>
      <c r="K70" s="148">
        <v>4</v>
      </c>
      <c r="L70" s="146" t="s">
        <v>1090</v>
      </c>
      <c r="M70" s="146" t="s">
        <v>1095</v>
      </c>
      <c r="N70" s="149" t="s">
        <v>104</v>
      </c>
      <c r="O70" s="149" t="s">
        <v>1093</v>
      </c>
      <c r="P70" s="151"/>
    </row>
    <row r="71" spans="1:16" s="145" customFormat="1" ht="12.75">
      <c r="A71" s="134">
        <v>63</v>
      </c>
      <c r="B71" s="137" t="str">
        <f t="shared" si="1"/>
        <v>BY05_C_10_1---&gt;BY02_VME 2_17_1_BJBAP.A8R5_A1 </v>
      </c>
      <c r="C71" s="134" t="s">
        <v>1086</v>
      </c>
      <c r="D71" s="134" t="s">
        <v>1087</v>
      </c>
      <c r="E71" s="134">
        <v>10</v>
      </c>
      <c r="F71" s="134">
        <v>1</v>
      </c>
      <c r="G71" s="134"/>
      <c r="H71" s="134" t="s">
        <v>1088</v>
      </c>
      <c r="I71" s="135" t="s">
        <v>1089</v>
      </c>
      <c r="J71" s="150">
        <v>17</v>
      </c>
      <c r="K71" s="150">
        <v>1</v>
      </c>
      <c r="L71" s="134" t="s">
        <v>1090</v>
      </c>
      <c r="M71" s="134" t="s">
        <v>1095</v>
      </c>
      <c r="N71" s="137" t="s">
        <v>108</v>
      </c>
      <c r="O71" s="137" t="s">
        <v>1092</v>
      </c>
      <c r="P71" s="144"/>
    </row>
    <row r="72" spans="1:16" s="145" customFormat="1" ht="12.75">
      <c r="A72" s="134">
        <v>64</v>
      </c>
      <c r="B72" s="137" t="str">
        <f t="shared" si="1"/>
        <v>BY05_C_10_2---&gt;BY02_VME 2_17_2_BJBAP.A8R5_A2</v>
      </c>
      <c r="C72" s="134" t="s">
        <v>1086</v>
      </c>
      <c r="D72" s="134" t="s">
        <v>1087</v>
      </c>
      <c r="E72" s="134">
        <v>10</v>
      </c>
      <c r="F72" s="134">
        <v>2</v>
      </c>
      <c r="G72" s="134"/>
      <c r="H72" s="134" t="s">
        <v>1088</v>
      </c>
      <c r="I72" s="135" t="s">
        <v>1089</v>
      </c>
      <c r="J72" s="150">
        <v>17</v>
      </c>
      <c r="K72" s="150">
        <v>2</v>
      </c>
      <c r="L72" s="134" t="s">
        <v>1090</v>
      </c>
      <c r="M72" s="134" t="s">
        <v>1095</v>
      </c>
      <c r="N72" s="137" t="s">
        <v>108</v>
      </c>
      <c r="O72" s="137" t="s">
        <v>1093</v>
      </c>
      <c r="P72" s="144"/>
    </row>
    <row r="73" spans="1:16" s="152" customFormat="1" ht="12.75">
      <c r="A73" s="146">
        <v>65</v>
      </c>
      <c r="B73" s="149" t="str">
        <f t="shared" si="1"/>
        <v>BY05_C_10_3---&gt;BY02_VME 3_6_1_BJBAP.B8R5_A1 </v>
      </c>
      <c r="C73" s="146" t="s">
        <v>1086</v>
      </c>
      <c r="D73" s="146" t="s">
        <v>1087</v>
      </c>
      <c r="E73" s="146">
        <v>10</v>
      </c>
      <c r="F73" s="146">
        <v>3</v>
      </c>
      <c r="G73" s="146"/>
      <c r="H73" s="146" t="s">
        <v>1088</v>
      </c>
      <c r="I73" s="147" t="s">
        <v>1096</v>
      </c>
      <c r="J73" s="147">
        <v>6</v>
      </c>
      <c r="K73" s="148">
        <v>1</v>
      </c>
      <c r="L73" s="146" t="s">
        <v>1090</v>
      </c>
      <c r="M73" s="146" t="s">
        <v>1095</v>
      </c>
      <c r="N73" s="149" t="s">
        <v>275</v>
      </c>
      <c r="O73" s="149" t="s">
        <v>1092</v>
      </c>
      <c r="P73" s="151"/>
    </row>
    <row r="74" spans="1:16" s="152" customFormat="1" ht="12.75">
      <c r="A74" s="146">
        <v>66</v>
      </c>
      <c r="B74" s="149" t="str">
        <f t="shared" si="1"/>
        <v>BY05_C_10_4---&gt;BY02_VME 3_6_2_BJBAP.B8R5_A2</v>
      </c>
      <c r="C74" s="146" t="s">
        <v>1086</v>
      </c>
      <c r="D74" s="146" t="s">
        <v>1087</v>
      </c>
      <c r="E74" s="146">
        <v>10</v>
      </c>
      <c r="F74" s="146">
        <v>4</v>
      </c>
      <c r="G74" s="146"/>
      <c r="H74" s="146" t="s">
        <v>1088</v>
      </c>
      <c r="I74" s="147" t="s">
        <v>1096</v>
      </c>
      <c r="J74" s="147">
        <v>6</v>
      </c>
      <c r="K74" s="148">
        <v>2</v>
      </c>
      <c r="L74" s="146" t="s">
        <v>1090</v>
      </c>
      <c r="M74" s="146" t="s">
        <v>1095</v>
      </c>
      <c r="N74" s="149" t="s">
        <v>275</v>
      </c>
      <c r="O74" s="149" t="s">
        <v>1093</v>
      </c>
      <c r="P74" s="151"/>
    </row>
    <row r="75" spans="1:16" s="152" customFormat="1" ht="12.75">
      <c r="A75" s="146">
        <v>67</v>
      </c>
      <c r="B75" s="149" t="str">
        <f t="shared" si="1"/>
        <v>BY05_C_10_5---&gt;BY02_VME 3_6_3_BJBAP.A9R5_A1 </v>
      </c>
      <c r="C75" s="146" t="s">
        <v>1086</v>
      </c>
      <c r="D75" s="146" t="s">
        <v>1087</v>
      </c>
      <c r="E75" s="146">
        <v>10</v>
      </c>
      <c r="F75" s="146">
        <v>5</v>
      </c>
      <c r="H75" s="146" t="s">
        <v>1088</v>
      </c>
      <c r="I75" s="147" t="s">
        <v>1096</v>
      </c>
      <c r="J75" s="147">
        <v>6</v>
      </c>
      <c r="K75" s="148">
        <v>3</v>
      </c>
      <c r="L75" s="146" t="s">
        <v>1090</v>
      </c>
      <c r="M75" s="146" t="s">
        <v>1095</v>
      </c>
      <c r="N75" s="149" t="s">
        <v>112</v>
      </c>
      <c r="O75" s="149" t="s">
        <v>1092</v>
      </c>
      <c r="P75" s="151"/>
    </row>
    <row r="76" spans="1:16" s="152" customFormat="1" ht="12.75">
      <c r="A76" s="146">
        <v>68</v>
      </c>
      <c r="B76" s="149" t="str">
        <f t="shared" si="1"/>
        <v>BY05_C_10_6---&gt;BY02_VME 3_6_4_BJBAP.A9R5_A2</v>
      </c>
      <c r="C76" s="146" t="s">
        <v>1086</v>
      </c>
      <c r="D76" s="146" t="s">
        <v>1087</v>
      </c>
      <c r="E76" s="146">
        <v>10</v>
      </c>
      <c r="F76" s="146">
        <v>6</v>
      </c>
      <c r="H76" s="146" t="s">
        <v>1088</v>
      </c>
      <c r="I76" s="147" t="s">
        <v>1096</v>
      </c>
      <c r="J76" s="147">
        <v>6</v>
      </c>
      <c r="K76" s="148">
        <v>4</v>
      </c>
      <c r="L76" s="146" t="s">
        <v>1090</v>
      </c>
      <c r="M76" s="146" t="s">
        <v>1095</v>
      </c>
      <c r="N76" s="149" t="s">
        <v>112</v>
      </c>
      <c r="O76" s="149" t="s">
        <v>1093</v>
      </c>
      <c r="P76" s="151"/>
    </row>
    <row r="77" spans="1:16" s="152" customFormat="1" ht="12.75">
      <c r="A77" s="134">
        <v>69</v>
      </c>
      <c r="B77" s="137" t="str">
        <f t="shared" si="1"/>
        <v>BY05_C_10_7---&gt;BY02_VME 2_17_3_BJBAP.A10R5_A1 </v>
      </c>
      <c r="C77" s="134" t="s">
        <v>1086</v>
      </c>
      <c r="D77" s="134" t="s">
        <v>1087</v>
      </c>
      <c r="E77" s="134">
        <v>10</v>
      </c>
      <c r="F77" s="134">
        <v>7</v>
      </c>
      <c r="G77" s="134"/>
      <c r="H77" s="134" t="s">
        <v>1088</v>
      </c>
      <c r="I77" s="135" t="s">
        <v>1089</v>
      </c>
      <c r="J77" s="136">
        <v>17</v>
      </c>
      <c r="K77" s="135">
        <v>3</v>
      </c>
      <c r="L77" s="134" t="s">
        <v>1090</v>
      </c>
      <c r="M77" s="134" t="s">
        <v>1095</v>
      </c>
      <c r="N77" s="137" t="s">
        <v>116</v>
      </c>
      <c r="O77" s="137" t="s">
        <v>1092</v>
      </c>
      <c r="P77" s="151"/>
    </row>
    <row r="78" spans="1:16" s="152" customFormat="1" ht="12.75">
      <c r="A78" s="134">
        <v>70</v>
      </c>
      <c r="B78" s="137" t="str">
        <f t="shared" si="1"/>
        <v>BY05_C_10_8---&gt;BY02_VME 2_17_4_BJBAP.A10R5_A2</v>
      </c>
      <c r="C78" s="134" t="s">
        <v>1086</v>
      </c>
      <c r="D78" s="134" t="s">
        <v>1087</v>
      </c>
      <c r="E78" s="134">
        <v>10</v>
      </c>
      <c r="F78" s="134">
        <v>8</v>
      </c>
      <c r="G78" s="134"/>
      <c r="H78" s="134" t="s">
        <v>1088</v>
      </c>
      <c r="I78" s="135" t="s">
        <v>1089</v>
      </c>
      <c r="J78" s="136">
        <v>17</v>
      </c>
      <c r="K78" s="135">
        <v>4</v>
      </c>
      <c r="L78" s="134" t="s">
        <v>1090</v>
      </c>
      <c r="M78" s="134" t="s">
        <v>1095</v>
      </c>
      <c r="N78" s="137" t="s">
        <v>116</v>
      </c>
      <c r="O78" s="137" t="s">
        <v>1093</v>
      </c>
      <c r="P78" s="151"/>
    </row>
    <row r="79" spans="1:16" s="152" customFormat="1" ht="12.75">
      <c r="A79" s="146">
        <v>71</v>
      </c>
      <c r="B79" s="149" t="str">
        <f t="shared" si="1"/>
        <v>BY05_C_10_9---&gt;BY02_VME 3_7_1_BJBAP.B10R5_A1 </v>
      </c>
      <c r="C79" s="146" t="s">
        <v>1086</v>
      </c>
      <c r="D79" s="146" t="s">
        <v>1087</v>
      </c>
      <c r="E79" s="146">
        <v>10</v>
      </c>
      <c r="F79" s="146">
        <v>9</v>
      </c>
      <c r="G79" s="146"/>
      <c r="H79" s="146" t="s">
        <v>1088</v>
      </c>
      <c r="I79" s="147" t="s">
        <v>1096</v>
      </c>
      <c r="J79" s="147">
        <v>7</v>
      </c>
      <c r="K79" s="148">
        <v>1</v>
      </c>
      <c r="L79" s="146" t="s">
        <v>1090</v>
      </c>
      <c r="M79" s="146" t="s">
        <v>1095</v>
      </c>
      <c r="N79" s="149" t="s">
        <v>1038</v>
      </c>
      <c r="O79" s="149" t="s">
        <v>1092</v>
      </c>
      <c r="P79" s="151"/>
    </row>
    <row r="80" spans="1:16" s="152" customFormat="1" ht="12.75">
      <c r="A80" s="146">
        <v>72</v>
      </c>
      <c r="B80" s="149" t="str">
        <f t="shared" si="1"/>
        <v>BY05_C_10_10---&gt;BY02_VME 3_7_2_BJBAP.B10R5_A2</v>
      </c>
      <c r="C80" s="146" t="s">
        <v>1086</v>
      </c>
      <c r="D80" s="146" t="s">
        <v>1087</v>
      </c>
      <c r="E80" s="146">
        <v>10</v>
      </c>
      <c r="F80" s="146">
        <v>10</v>
      </c>
      <c r="G80" s="146"/>
      <c r="H80" s="146" t="s">
        <v>1088</v>
      </c>
      <c r="I80" s="147" t="s">
        <v>1096</v>
      </c>
      <c r="J80" s="147">
        <v>7</v>
      </c>
      <c r="K80" s="148">
        <v>2</v>
      </c>
      <c r="L80" s="146" t="s">
        <v>1090</v>
      </c>
      <c r="M80" s="146" t="s">
        <v>1095</v>
      </c>
      <c r="N80" s="149" t="s">
        <v>1038</v>
      </c>
      <c r="O80" s="149" t="s">
        <v>1093</v>
      </c>
      <c r="P80" s="151"/>
    </row>
    <row r="81" spans="4:14" ht="15.75">
      <c r="D81" s="124" t="s">
        <v>1117</v>
      </c>
      <c r="N81" s="125"/>
    </row>
    <row r="82" spans="1:16" s="126" customFormat="1" ht="12.75">
      <c r="A82" s="125"/>
      <c r="B82" s="200"/>
      <c r="C82" s="296" t="s">
        <v>1078</v>
      </c>
      <c r="D82" s="296"/>
      <c r="E82" s="296"/>
      <c r="F82" s="296"/>
      <c r="G82" s="125"/>
      <c r="H82" s="296" t="s">
        <v>1079</v>
      </c>
      <c r="I82" s="296"/>
      <c r="J82" s="296"/>
      <c r="K82" s="296"/>
      <c r="L82" s="125"/>
      <c r="M82" s="125"/>
      <c r="O82" s="197"/>
      <c r="P82" s="127"/>
    </row>
    <row r="83" spans="1:16" s="130" customFormat="1" ht="24">
      <c r="A83" s="128" t="s">
        <v>2405</v>
      </c>
      <c r="B83" s="128" t="s">
        <v>1080</v>
      </c>
      <c r="C83" s="128" t="s">
        <v>1081</v>
      </c>
      <c r="D83" s="128" t="s">
        <v>2011</v>
      </c>
      <c r="E83" s="128" t="s">
        <v>1082</v>
      </c>
      <c r="F83" s="128" t="s">
        <v>2010</v>
      </c>
      <c r="G83" s="128" t="s">
        <v>1083</v>
      </c>
      <c r="H83" s="128" t="s">
        <v>1081</v>
      </c>
      <c r="I83" s="128" t="s">
        <v>2011</v>
      </c>
      <c r="J83" s="128" t="s">
        <v>1082</v>
      </c>
      <c r="K83" s="128" t="s">
        <v>2010</v>
      </c>
      <c r="L83" s="128" t="s">
        <v>1084</v>
      </c>
      <c r="M83" s="295" t="s">
        <v>1085</v>
      </c>
      <c r="N83" s="295"/>
      <c r="O83" s="295"/>
      <c r="P83" s="129"/>
    </row>
    <row r="84" spans="1:16" s="133" customFormat="1" ht="12.75">
      <c r="A84" s="131"/>
      <c r="B84" s="199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99"/>
      <c r="P84" s="132"/>
    </row>
    <row r="85" spans="1:16" s="145" customFormat="1" ht="12.75">
      <c r="A85" s="134">
        <v>73</v>
      </c>
      <c r="B85" s="137" t="str">
        <f aca="true" t="shared" si="2" ref="B85:B120">C85&amp;"_"&amp;D85&amp;"_"&amp;E85&amp;"_"&amp;F85&amp;"---&gt;"&amp;H85&amp;"_"&amp;I85&amp;"_"&amp;J85&amp;"_"&amp;K85&amp;"_"&amp;N85&amp;"_"&amp;O85</f>
        <v>BY05_C_10_11---&gt;BY02_VME 2_18_1_BJBAP.A11R5_A1 </v>
      </c>
      <c r="C85" s="134" t="s">
        <v>1086</v>
      </c>
      <c r="D85" s="134" t="s">
        <v>1087</v>
      </c>
      <c r="E85" s="134">
        <v>10</v>
      </c>
      <c r="F85" s="134">
        <v>11</v>
      </c>
      <c r="G85" s="146"/>
      <c r="H85" s="134" t="s">
        <v>1088</v>
      </c>
      <c r="I85" s="135" t="s">
        <v>1089</v>
      </c>
      <c r="J85" s="136">
        <v>18</v>
      </c>
      <c r="K85" s="135">
        <v>1</v>
      </c>
      <c r="L85" s="134" t="s">
        <v>1090</v>
      </c>
      <c r="M85" s="134" t="s">
        <v>1095</v>
      </c>
      <c r="N85" s="137" t="s">
        <v>120</v>
      </c>
      <c r="O85" s="137" t="s">
        <v>1092</v>
      </c>
      <c r="P85" s="144"/>
    </row>
    <row r="86" spans="1:16" s="145" customFormat="1" ht="12.75">
      <c r="A86" s="134">
        <v>74</v>
      </c>
      <c r="B86" s="137" t="str">
        <f t="shared" si="2"/>
        <v>BY05_C_10_12---&gt;BY02_VME 2_18_2_BJBAP.A11R5_A2</v>
      </c>
      <c r="C86" s="134" t="s">
        <v>1086</v>
      </c>
      <c r="D86" s="134" t="s">
        <v>1087</v>
      </c>
      <c r="E86" s="134">
        <v>10</v>
      </c>
      <c r="F86" s="134">
        <v>12</v>
      </c>
      <c r="G86" s="146"/>
      <c r="H86" s="134" t="s">
        <v>1088</v>
      </c>
      <c r="I86" s="135" t="s">
        <v>1089</v>
      </c>
      <c r="J86" s="136">
        <v>18</v>
      </c>
      <c r="K86" s="135">
        <v>2</v>
      </c>
      <c r="L86" s="134" t="s">
        <v>1090</v>
      </c>
      <c r="M86" s="134" t="s">
        <v>1095</v>
      </c>
      <c r="N86" s="137" t="s">
        <v>120</v>
      </c>
      <c r="O86" s="137" t="s">
        <v>1093</v>
      </c>
      <c r="P86" s="144"/>
    </row>
    <row r="87" spans="1:16" s="152" customFormat="1" ht="12.75">
      <c r="A87" s="146">
        <v>75</v>
      </c>
      <c r="B87" s="149" t="str">
        <f t="shared" si="2"/>
        <v>BY05_C_9_1---&gt;BY02_VME 3_7_3_BJBAP.B11R5_A1 </v>
      </c>
      <c r="C87" s="146" t="s">
        <v>1086</v>
      </c>
      <c r="D87" s="146" t="s">
        <v>1087</v>
      </c>
      <c r="E87" s="146">
        <v>9</v>
      </c>
      <c r="F87" s="146">
        <v>1</v>
      </c>
      <c r="G87" s="146"/>
      <c r="H87" s="146" t="s">
        <v>1088</v>
      </c>
      <c r="I87" s="148" t="s">
        <v>1096</v>
      </c>
      <c r="J87" s="147">
        <v>7</v>
      </c>
      <c r="K87" s="148">
        <v>3</v>
      </c>
      <c r="L87" s="146" t="s">
        <v>1090</v>
      </c>
      <c r="M87" s="146" t="s">
        <v>1095</v>
      </c>
      <c r="N87" s="149" t="s">
        <v>279</v>
      </c>
      <c r="O87" s="149" t="s">
        <v>1092</v>
      </c>
      <c r="P87" s="151"/>
    </row>
    <row r="88" spans="1:16" s="152" customFormat="1" ht="12.75">
      <c r="A88" s="146">
        <v>76</v>
      </c>
      <c r="B88" s="149" t="str">
        <f t="shared" si="2"/>
        <v>BY05_C_9_2---&gt;BY02_VME 3_7_4_BJBAP.B11R5_A2</v>
      </c>
      <c r="C88" s="146" t="s">
        <v>1086</v>
      </c>
      <c r="D88" s="146" t="s">
        <v>1087</v>
      </c>
      <c r="E88" s="146">
        <v>9</v>
      </c>
      <c r="F88" s="146">
        <v>2</v>
      </c>
      <c r="G88" s="146"/>
      <c r="H88" s="146" t="s">
        <v>1088</v>
      </c>
      <c r="I88" s="148" t="s">
        <v>1096</v>
      </c>
      <c r="J88" s="147">
        <v>7</v>
      </c>
      <c r="K88" s="147">
        <v>4</v>
      </c>
      <c r="L88" s="146" t="s">
        <v>1090</v>
      </c>
      <c r="M88" s="146" t="s">
        <v>1095</v>
      </c>
      <c r="N88" s="149" t="s">
        <v>279</v>
      </c>
      <c r="O88" s="149" t="s">
        <v>1093</v>
      </c>
      <c r="P88" s="151"/>
    </row>
    <row r="89" spans="1:16" s="152" customFormat="1" ht="12.75">
      <c r="A89" s="140">
        <v>77</v>
      </c>
      <c r="B89" s="143" t="str">
        <f t="shared" si="2"/>
        <v>BY05_F_1_7---&gt;BY02_VME 1 _8_1_BYPLM.A12L5_A1 </v>
      </c>
      <c r="C89" s="140" t="s">
        <v>1086</v>
      </c>
      <c r="D89" s="140" t="s">
        <v>1098</v>
      </c>
      <c r="E89" s="140">
        <v>1</v>
      </c>
      <c r="F89" s="140">
        <v>7</v>
      </c>
      <c r="G89" s="140"/>
      <c r="H89" s="140" t="s">
        <v>1088</v>
      </c>
      <c r="I89" s="141" t="s">
        <v>1094</v>
      </c>
      <c r="J89" s="141">
        <v>8</v>
      </c>
      <c r="K89" s="142">
        <v>1</v>
      </c>
      <c r="L89" s="140" t="s">
        <v>1090</v>
      </c>
      <c r="M89" s="140" t="s">
        <v>1099</v>
      </c>
      <c r="N89" s="143" t="s">
        <v>124</v>
      </c>
      <c r="O89" s="143" t="s">
        <v>1092</v>
      </c>
      <c r="P89" s="151"/>
    </row>
    <row r="90" spans="1:16" s="152" customFormat="1" ht="12.75">
      <c r="A90" s="140">
        <v>78</v>
      </c>
      <c r="B90" s="143" t="str">
        <f t="shared" si="2"/>
        <v>BY05_F_1_8---&gt;BY02_VME 1 _8_2_BYPLM.A12L5_A2</v>
      </c>
      <c r="C90" s="140" t="s">
        <v>1086</v>
      </c>
      <c r="D90" s="140" t="s">
        <v>1098</v>
      </c>
      <c r="E90" s="140">
        <v>1</v>
      </c>
      <c r="F90" s="140">
        <v>8</v>
      </c>
      <c r="G90" s="140"/>
      <c r="H90" s="140" t="s">
        <v>1088</v>
      </c>
      <c r="I90" s="141" t="s">
        <v>1094</v>
      </c>
      <c r="J90" s="141">
        <v>8</v>
      </c>
      <c r="K90" s="142">
        <v>2</v>
      </c>
      <c r="L90" s="140" t="s">
        <v>1090</v>
      </c>
      <c r="M90" s="140" t="s">
        <v>1099</v>
      </c>
      <c r="N90" s="143" t="s">
        <v>124</v>
      </c>
      <c r="O90" s="143" t="s">
        <v>1093</v>
      </c>
      <c r="P90" s="151"/>
    </row>
    <row r="91" spans="1:16" s="152" customFormat="1" ht="12.75">
      <c r="A91" s="140">
        <v>79</v>
      </c>
      <c r="B91" s="143" t="str">
        <f t="shared" si="2"/>
        <v>BY05_F_2_7---&gt;BY02_VME 1 _8_3_BYPLM.A13L5_A1 </v>
      </c>
      <c r="C91" s="140" t="s">
        <v>1086</v>
      </c>
      <c r="D91" s="140" t="s">
        <v>1098</v>
      </c>
      <c r="E91" s="140">
        <v>2</v>
      </c>
      <c r="F91" s="140">
        <v>7</v>
      </c>
      <c r="G91" s="140"/>
      <c r="H91" s="140" t="s">
        <v>1088</v>
      </c>
      <c r="I91" s="141" t="s">
        <v>1094</v>
      </c>
      <c r="J91" s="141">
        <v>8</v>
      </c>
      <c r="K91" s="142">
        <v>3</v>
      </c>
      <c r="L91" s="140" t="s">
        <v>1090</v>
      </c>
      <c r="M91" s="140" t="s">
        <v>1099</v>
      </c>
      <c r="N91" s="143" t="s">
        <v>128</v>
      </c>
      <c r="O91" s="143" t="s">
        <v>1092</v>
      </c>
      <c r="P91" s="151"/>
    </row>
    <row r="92" spans="1:16" s="152" customFormat="1" ht="12.75">
      <c r="A92" s="140">
        <v>80</v>
      </c>
      <c r="B92" s="143" t="str">
        <f t="shared" si="2"/>
        <v>BY05_F_2_8---&gt;BY02_VME 1 _8_4_BYPLM.A13L5_A2</v>
      </c>
      <c r="C92" s="140" t="s">
        <v>1086</v>
      </c>
      <c r="D92" s="140" t="s">
        <v>1098</v>
      </c>
      <c r="E92" s="140">
        <v>2</v>
      </c>
      <c r="F92" s="140">
        <v>8</v>
      </c>
      <c r="G92" s="140"/>
      <c r="H92" s="140" t="s">
        <v>1088</v>
      </c>
      <c r="I92" s="141" t="s">
        <v>1094</v>
      </c>
      <c r="J92" s="141">
        <v>8</v>
      </c>
      <c r="K92" s="142">
        <v>4</v>
      </c>
      <c r="L92" s="140" t="s">
        <v>1090</v>
      </c>
      <c r="M92" s="140" t="s">
        <v>1099</v>
      </c>
      <c r="N92" s="143" t="s">
        <v>128</v>
      </c>
      <c r="O92" s="143" t="s">
        <v>1093</v>
      </c>
      <c r="P92" s="151"/>
    </row>
    <row r="93" spans="1:16" s="152" customFormat="1" ht="12.75">
      <c r="A93" s="140">
        <v>81</v>
      </c>
      <c r="B93" s="143" t="str">
        <f t="shared" si="2"/>
        <v>BY05_F_3_7---&gt;BY02_VME 1 _9_1_BYPLM.A14L5_A1 </v>
      </c>
      <c r="C93" s="140" t="s">
        <v>1086</v>
      </c>
      <c r="D93" s="140" t="s">
        <v>1098</v>
      </c>
      <c r="E93" s="140">
        <v>3</v>
      </c>
      <c r="F93" s="140">
        <v>7</v>
      </c>
      <c r="G93" s="140"/>
      <c r="H93" s="140" t="s">
        <v>1088</v>
      </c>
      <c r="I93" s="141" t="s">
        <v>1094</v>
      </c>
      <c r="J93" s="141">
        <v>9</v>
      </c>
      <c r="K93" s="142">
        <v>1</v>
      </c>
      <c r="L93" s="140" t="s">
        <v>1090</v>
      </c>
      <c r="M93" s="140" t="s">
        <v>1099</v>
      </c>
      <c r="N93" s="143" t="s">
        <v>132</v>
      </c>
      <c r="O93" s="143" t="s">
        <v>1092</v>
      </c>
      <c r="P93" s="151"/>
    </row>
    <row r="94" spans="1:16" s="152" customFormat="1" ht="12.75">
      <c r="A94" s="140">
        <v>82</v>
      </c>
      <c r="B94" s="143" t="str">
        <f t="shared" si="2"/>
        <v>BY05_F_3_8---&gt;BY02_VME 1 _9_2_BYPLM.A14L5_A2</v>
      </c>
      <c r="C94" s="140" t="s">
        <v>1086</v>
      </c>
      <c r="D94" s="140" t="s">
        <v>1098</v>
      </c>
      <c r="E94" s="140">
        <v>3</v>
      </c>
      <c r="F94" s="140">
        <v>8</v>
      </c>
      <c r="G94" s="140"/>
      <c r="H94" s="140" t="s">
        <v>1088</v>
      </c>
      <c r="I94" s="141" t="s">
        <v>1094</v>
      </c>
      <c r="J94" s="141">
        <v>9</v>
      </c>
      <c r="K94" s="142">
        <v>2</v>
      </c>
      <c r="L94" s="140" t="s">
        <v>1090</v>
      </c>
      <c r="M94" s="140" t="s">
        <v>1099</v>
      </c>
      <c r="N94" s="143" t="s">
        <v>132</v>
      </c>
      <c r="O94" s="143" t="s">
        <v>1093</v>
      </c>
      <c r="P94" s="151"/>
    </row>
    <row r="95" spans="1:16" s="152" customFormat="1" ht="12.75">
      <c r="A95" s="140">
        <v>83</v>
      </c>
      <c r="B95" s="143" t="str">
        <f t="shared" si="2"/>
        <v>BY05_F_4_7---&gt;BY02_VME 1 _9_3_BYPLM.A15L5_A1 </v>
      </c>
      <c r="C95" s="140" t="s">
        <v>1086</v>
      </c>
      <c r="D95" s="140" t="s">
        <v>1098</v>
      </c>
      <c r="E95" s="140">
        <v>4</v>
      </c>
      <c r="F95" s="140">
        <v>7</v>
      </c>
      <c r="G95" s="140"/>
      <c r="H95" s="140" t="s">
        <v>1088</v>
      </c>
      <c r="I95" s="141" t="s">
        <v>1094</v>
      </c>
      <c r="J95" s="141">
        <v>9</v>
      </c>
      <c r="K95" s="142">
        <v>3</v>
      </c>
      <c r="L95" s="140" t="s">
        <v>1090</v>
      </c>
      <c r="M95" s="140" t="s">
        <v>1099</v>
      </c>
      <c r="N95" s="143" t="s">
        <v>136</v>
      </c>
      <c r="O95" s="143" t="s">
        <v>1092</v>
      </c>
      <c r="P95" s="151"/>
    </row>
    <row r="96" spans="1:16" s="152" customFormat="1" ht="12.75">
      <c r="A96" s="140">
        <v>84</v>
      </c>
      <c r="B96" s="143" t="str">
        <f t="shared" si="2"/>
        <v>BY05_F_4_8---&gt;BY02_VME 1 _9_4_BYPLM.A15L5_A2</v>
      </c>
      <c r="C96" s="140" t="s">
        <v>1086</v>
      </c>
      <c r="D96" s="140" t="s">
        <v>1098</v>
      </c>
      <c r="E96" s="140">
        <v>4</v>
      </c>
      <c r="F96" s="140">
        <v>8</v>
      </c>
      <c r="G96" s="140"/>
      <c r="H96" s="140" t="s">
        <v>1088</v>
      </c>
      <c r="I96" s="141" t="s">
        <v>1094</v>
      </c>
      <c r="J96" s="141">
        <v>9</v>
      </c>
      <c r="K96" s="142">
        <v>4</v>
      </c>
      <c r="L96" s="140" t="s">
        <v>1090</v>
      </c>
      <c r="M96" s="140" t="s">
        <v>1099</v>
      </c>
      <c r="N96" s="143" t="s">
        <v>136</v>
      </c>
      <c r="O96" s="143" t="s">
        <v>1093</v>
      </c>
      <c r="P96" s="151"/>
    </row>
    <row r="97" spans="1:15" ht="12.75">
      <c r="A97" s="140">
        <v>85</v>
      </c>
      <c r="B97" s="143" t="str">
        <f t="shared" si="2"/>
        <v>BY05_F_5_7---&gt;BY02_VME 1 _10_1_BYPLM.A16L5_A1 </v>
      </c>
      <c r="C97" s="140" t="s">
        <v>1086</v>
      </c>
      <c r="D97" s="140" t="s">
        <v>1098</v>
      </c>
      <c r="E97" s="140">
        <v>5</v>
      </c>
      <c r="F97" s="140">
        <v>7</v>
      </c>
      <c r="G97" s="140"/>
      <c r="H97" s="140" t="s">
        <v>1088</v>
      </c>
      <c r="I97" s="141" t="s">
        <v>1094</v>
      </c>
      <c r="J97" s="141">
        <v>10</v>
      </c>
      <c r="K97" s="142">
        <v>1</v>
      </c>
      <c r="L97" s="140" t="s">
        <v>1090</v>
      </c>
      <c r="M97" s="140" t="s">
        <v>1099</v>
      </c>
      <c r="N97" s="143" t="s">
        <v>140</v>
      </c>
      <c r="O97" s="143" t="s">
        <v>1092</v>
      </c>
    </row>
    <row r="98" spans="1:16" s="126" customFormat="1" ht="12.75">
      <c r="A98" s="140">
        <v>86</v>
      </c>
      <c r="B98" s="143" t="str">
        <f t="shared" si="2"/>
        <v>BY05_F_5_8---&gt;BY02_VME 1 _10_2_BYPLM.A16L5_A2</v>
      </c>
      <c r="C98" s="140" t="s">
        <v>1086</v>
      </c>
      <c r="D98" s="140" t="s">
        <v>1098</v>
      </c>
      <c r="E98" s="140">
        <v>5</v>
      </c>
      <c r="F98" s="140">
        <v>8</v>
      </c>
      <c r="G98" s="140"/>
      <c r="H98" s="140" t="s">
        <v>1088</v>
      </c>
      <c r="I98" s="141" t="s">
        <v>1094</v>
      </c>
      <c r="J98" s="141">
        <v>10</v>
      </c>
      <c r="K98" s="142">
        <v>2</v>
      </c>
      <c r="L98" s="140" t="s">
        <v>1090</v>
      </c>
      <c r="M98" s="140" t="s">
        <v>1099</v>
      </c>
      <c r="N98" s="143" t="s">
        <v>140</v>
      </c>
      <c r="O98" s="143" t="s">
        <v>1093</v>
      </c>
      <c r="P98" s="127"/>
    </row>
    <row r="99" spans="1:16" s="130" customFormat="1" ht="12.75">
      <c r="A99" s="146">
        <v>87</v>
      </c>
      <c r="B99" s="149" t="str">
        <f t="shared" si="2"/>
        <v>BY05_F_8_7---&gt;BY02_VME 3_8_1_BYPLM.A12R5_A1 </v>
      </c>
      <c r="C99" s="146" t="s">
        <v>1086</v>
      </c>
      <c r="D99" s="146" t="s">
        <v>1098</v>
      </c>
      <c r="E99" s="146">
        <v>8</v>
      </c>
      <c r="F99" s="146">
        <v>7</v>
      </c>
      <c r="G99" s="146"/>
      <c r="H99" s="146" t="s">
        <v>1088</v>
      </c>
      <c r="I99" s="147" t="s">
        <v>1096</v>
      </c>
      <c r="J99" s="147">
        <v>8</v>
      </c>
      <c r="K99" s="148">
        <v>1</v>
      </c>
      <c r="L99" s="146" t="s">
        <v>1090</v>
      </c>
      <c r="M99" s="146" t="s">
        <v>1100</v>
      </c>
      <c r="N99" s="149" t="s">
        <v>126</v>
      </c>
      <c r="O99" s="149" t="s">
        <v>1092</v>
      </c>
      <c r="P99" s="129"/>
    </row>
    <row r="100" spans="1:16" s="130" customFormat="1" ht="12.75">
      <c r="A100" s="146">
        <v>88</v>
      </c>
      <c r="B100" s="149" t="str">
        <f t="shared" si="2"/>
        <v>BY05_F_8_8---&gt;BY02_VME 3_8_2_BYPLM.A12R5_A2</v>
      </c>
      <c r="C100" s="146" t="s">
        <v>1086</v>
      </c>
      <c r="D100" s="146" t="s">
        <v>1098</v>
      </c>
      <c r="E100" s="146">
        <v>8</v>
      </c>
      <c r="F100" s="146">
        <v>8</v>
      </c>
      <c r="G100" s="146"/>
      <c r="H100" s="146" t="s">
        <v>1088</v>
      </c>
      <c r="I100" s="147" t="s">
        <v>1096</v>
      </c>
      <c r="J100" s="147">
        <v>8</v>
      </c>
      <c r="K100" s="148">
        <v>2</v>
      </c>
      <c r="L100" s="146" t="s">
        <v>1090</v>
      </c>
      <c r="M100" s="146" t="s">
        <v>1100</v>
      </c>
      <c r="N100" s="149" t="s">
        <v>126</v>
      </c>
      <c r="O100" s="149" t="s">
        <v>1093</v>
      </c>
      <c r="P100" s="129"/>
    </row>
    <row r="101" spans="1:16" s="152" customFormat="1" ht="12.75">
      <c r="A101" s="146">
        <v>89</v>
      </c>
      <c r="B101" s="149" t="str">
        <f t="shared" si="2"/>
        <v>BY05_F_9_7---&gt;BY02_VME 3_8_3_BYPLM.A13R5_A1 </v>
      </c>
      <c r="C101" s="146" t="s">
        <v>1086</v>
      </c>
      <c r="D101" s="146" t="s">
        <v>1098</v>
      </c>
      <c r="E101" s="146">
        <v>9</v>
      </c>
      <c r="F101" s="146">
        <v>7</v>
      </c>
      <c r="G101" s="146"/>
      <c r="H101" s="146" t="s">
        <v>1088</v>
      </c>
      <c r="I101" s="147" t="s">
        <v>1096</v>
      </c>
      <c r="J101" s="147">
        <v>8</v>
      </c>
      <c r="K101" s="148">
        <v>3</v>
      </c>
      <c r="L101" s="146" t="s">
        <v>1090</v>
      </c>
      <c r="M101" s="146" t="s">
        <v>1100</v>
      </c>
      <c r="N101" s="149" t="s">
        <v>130</v>
      </c>
      <c r="O101" s="149" t="s">
        <v>1092</v>
      </c>
      <c r="P101" s="151"/>
    </row>
    <row r="102" spans="1:16" s="152" customFormat="1" ht="12.75">
      <c r="A102" s="146">
        <v>90</v>
      </c>
      <c r="B102" s="149" t="str">
        <f t="shared" si="2"/>
        <v>BY05_F_9_8---&gt;BY02_VME 3_8_4_BYPLM.A13R5_A2</v>
      </c>
      <c r="C102" s="146" t="s">
        <v>1086</v>
      </c>
      <c r="D102" s="146" t="s">
        <v>1098</v>
      </c>
      <c r="E102" s="146">
        <v>9</v>
      </c>
      <c r="F102" s="146">
        <v>8</v>
      </c>
      <c r="G102" s="146"/>
      <c r="H102" s="146" t="s">
        <v>1088</v>
      </c>
      <c r="I102" s="147" t="s">
        <v>1096</v>
      </c>
      <c r="J102" s="147">
        <v>8</v>
      </c>
      <c r="K102" s="148">
        <v>4</v>
      </c>
      <c r="L102" s="146" t="s">
        <v>1090</v>
      </c>
      <c r="M102" s="146" t="s">
        <v>1100</v>
      </c>
      <c r="N102" s="149" t="s">
        <v>130</v>
      </c>
      <c r="O102" s="149" t="s">
        <v>1093</v>
      </c>
      <c r="P102" s="151"/>
    </row>
    <row r="103" spans="1:16" s="145" customFormat="1" ht="12.75">
      <c r="A103" s="146">
        <v>91</v>
      </c>
      <c r="B103" s="149" t="str">
        <f t="shared" si="2"/>
        <v>BY05_F_10_7---&gt;BY02_VME 3_9_1_BYPLM.A14R5_A1 </v>
      </c>
      <c r="C103" s="146" t="s">
        <v>1086</v>
      </c>
      <c r="D103" s="146" t="s">
        <v>1098</v>
      </c>
      <c r="E103" s="146">
        <v>10</v>
      </c>
      <c r="F103" s="146">
        <v>7</v>
      </c>
      <c r="G103" s="146"/>
      <c r="H103" s="146" t="s">
        <v>1088</v>
      </c>
      <c r="I103" s="147" t="s">
        <v>1096</v>
      </c>
      <c r="J103" s="147">
        <v>9</v>
      </c>
      <c r="K103" s="148">
        <v>1</v>
      </c>
      <c r="L103" s="146" t="s">
        <v>1090</v>
      </c>
      <c r="M103" s="146" t="s">
        <v>1100</v>
      </c>
      <c r="N103" s="149" t="s">
        <v>134</v>
      </c>
      <c r="O103" s="149" t="s">
        <v>1092</v>
      </c>
      <c r="P103" s="144"/>
    </row>
    <row r="104" spans="1:16" s="145" customFormat="1" ht="12.75">
      <c r="A104" s="146">
        <v>92</v>
      </c>
      <c r="B104" s="149" t="str">
        <f t="shared" si="2"/>
        <v>BY05_F_10_8---&gt;BY02_VME 3_9_2_BYPLM.A14R5_A2</v>
      </c>
      <c r="C104" s="146" t="s">
        <v>1086</v>
      </c>
      <c r="D104" s="146" t="s">
        <v>1098</v>
      </c>
      <c r="E104" s="146">
        <v>10</v>
      </c>
      <c r="F104" s="146">
        <v>8</v>
      </c>
      <c r="G104" s="146"/>
      <c r="H104" s="146" t="s">
        <v>1088</v>
      </c>
      <c r="I104" s="147" t="s">
        <v>1096</v>
      </c>
      <c r="J104" s="147">
        <v>9</v>
      </c>
      <c r="K104" s="148">
        <v>2</v>
      </c>
      <c r="L104" s="146" t="s">
        <v>1090</v>
      </c>
      <c r="M104" s="146" t="s">
        <v>1100</v>
      </c>
      <c r="N104" s="149" t="s">
        <v>134</v>
      </c>
      <c r="O104" s="149" t="s">
        <v>1093</v>
      </c>
      <c r="P104" s="144"/>
    </row>
    <row r="105" spans="1:16" s="145" customFormat="1" ht="12.75">
      <c r="A105" s="146">
        <v>93</v>
      </c>
      <c r="B105" s="149" t="str">
        <f t="shared" si="2"/>
        <v>BY05_F_11_7---&gt;BY02_VME 3_9_3_BYPLM.A15R5_A1 </v>
      </c>
      <c r="C105" s="146" t="s">
        <v>1086</v>
      </c>
      <c r="D105" s="146" t="s">
        <v>1098</v>
      </c>
      <c r="E105" s="146">
        <v>11</v>
      </c>
      <c r="F105" s="146">
        <v>7</v>
      </c>
      <c r="G105" s="146"/>
      <c r="H105" s="146" t="s">
        <v>1088</v>
      </c>
      <c r="I105" s="147" t="s">
        <v>1096</v>
      </c>
      <c r="J105" s="147">
        <v>9</v>
      </c>
      <c r="K105" s="148">
        <v>3</v>
      </c>
      <c r="L105" s="146" t="s">
        <v>1090</v>
      </c>
      <c r="M105" s="146" t="s">
        <v>1100</v>
      </c>
      <c r="N105" s="149" t="s">
        <v>138</v>
      </c>
      <c r="O105" s="149" t="s">
        <v>1092</v>
      </c>
      <c r="P105" s="144"/>
    </row>
    <row r="106" spans="1:16" s="145" customFormat="1" ht="12.75">
      <c r="A106" s="146">
        <v>94</v>
      </c>
      <c r="B106" s="149" t="str">
        <f t="shared" si="2"/>
        <v>BY05_F_11_8---&gt;BY02_VME 3_9_4_BYPLM.A15R5_A2</v>
      </c>
      <c r="C106" s="146" t="s">
        <v>1086</v>
      </c>
      <c r="D106" s="146" t="s">
        <v>1098</v>
      </c>
      <c r="E106" s="146">
        <v>11</v>
      </c>
      <c r="F106" s="146">
        <v>8</v>
      </c>
      <c r="G106" s="146"/>
      <c r="H106" s="146" t="s">
        <v>1088</v>
      </c>
      <c r="I106" s="147" t="s">
        <v>1096</v>
      </c>
      <c r="J106" s="147">
        <v>9</v>
      </c>
      <c r="K106" s="148">
        <v>4</v>
      </c>
      <c r="L106" s="146" t="s">
        <v>1090</v>
      </c>
      <c r="M106" s="146" t="s">
        <v>1100</v>
      </c>
      <c r="N106" s="149" t="s">
        <v>138</v>
      </c>
      <c r="O106" s="149" t="s">
        <v>1093</v>
      </c>
      <c r="P106" s="144"/>
    </row>
    <row r="107" spans="1:16" s="152" customFormat="1" ht="12.75">
      <c r="A107" s="146">
        <v>95</v>
      </c>
      <c r="B107" s="149" t="str">
        <f t="shared" si="2"/>
        <v>BY05_F_12_7---&gt;BY02_VME 3_10_1_BYPLM.A16R5_A1 </v>
      </c>
      <c r="C107" s="146" t="s">
        <v>1086</v>
      </c>
      <c r="D107" s="146" t="s">
        <v>1098</v>
      </c>
      <c r="E107" s="146">
        <v>12</v>
      </c>
      <c r="F107" s="146">
        <v>7</v>
      </c>
      <c r="G107" s="146"/>
      <c r="H107" s="146" t="s">
        <v>1088</v>
      </c>
      <c r="I107" s="147" t="s">
        <v>1096</v>
      </c>
      <c r="J107" s="147">
        <v>10</v>
      </c>
      <c r="K107" s="148">
        <v>1</v>
      </c>
      <c r="L107" s="146" t="s">
        <v>1090</v>
      </c>
      <c r="M107" s="146" t="s">
        <v>1100</v>
      </c>
      <c r="N107" s="149" t="s">
        <v>142</v>
      </c>
      <c r="O107" s="149" t="s">
        <v>1092</v>
      </c>
      <c r="P107" s="151"/>
    </row>
    <row r="108" spans="1:16" s="152" customFormat="1" ht="12.75">
      <c r="A108" s="146">
        <v>96</v>
      </c>
      <c r="B108" s="149" t="str">
        <f t="shared" si="2"/>
        <v>BY05_F_12_8---&gt;BY02_VME 3_10_2_BYPLM.A16R5_A2</v>
      </c>
      <c r="C108" s="146" t="s">
        <v>1086</v>
      </c>
      <c r="D108" s="146" t="s">
        <v>1098</v>
      </c>
      <c r="E108" s="146">
        <v>12</v>
      </c>
      <c r="F108" s="146">
        <v>8</v>
      </c>
      <c r="G108" s="146"/>
      <c r="H108" s="146" t="s">
        <v>1088</v>
      </c>
      <c r="I108" s="147" t="s">
        <v>1096</v>
      </c>
      <c r="J108" s="147">
        <v>10</v>
      </c>
      <c r="K108" s="148">
        <v>2</v>
      </c>
      <c r="L108" s="146" t="s">
        <v>1090</v>
      </c>
      <c r="M108" s="146" t="s">
        <v>1100</v>
      </c>
      <c r="N108" s="149" t="s">
        <v>142</v>
      </c>
      <c r="O108" s="149" t="s">
        <v>1093</v>
      </c>
      <c r="P108" s="151"/>
    </row>
    <row r="109" spans="1:16" s="152" customFormat="1" ht="12.75">
      <c r="A109" s="140">
        <v>97</v>
      </c>
      <c r="B109" s="143" t="str">
        <f t="shared" si="2"/>
        <v>BY05_G_1_7---&gt;BY02_VME 1 _10_3_BYPLM.A17L5_A1 </v>
      </c>
      <c r="C109" s="140" t="s">
        <v>1086</v>
      </c>
      <c r="D109" s="140" t="s">
        <v>1101</v>
      </c>
      <c r="E109" s="140">
        <v>1</v>
      </c>
      <c r="F109" s="140">
        <v>7</v>
      </c>
      <c r="G109" s="140"/>
      <c r="H109" s="140" t="s">
        <v>1088</v>
      </c>
      <c r="I109" s="141" t="s">
        <v>1094</v>
      </c>
      <c r="J109" s="141">
        <v>10</v>
      </c>
      <c r="K109" s="142">
        <v>3</v>
      </c>
      <c r="L109" s="140" t="s">
        <v>1090</v>
      </c>
      <c r="M109" s="140" t="s">
        <v>1099</v>
      </c>
      <c r="N109" s="143" t="s">
        <v>144</v>
      </c>
      <c r="O109" s="143" t="s">
        <v>1092</v>
      </c>
      <c r="P109" s="151"/>
    </row>
    <row r="110" spans="1:16" s="152" customFormat="1" ht="12.75">
      <c r="A110" s="140">
        <v>98</v>
      </c>
      <c r="B110" s="143" t="str">
        <f t="shared" si="2"/>
        <v>BY05_G_1_8---&gt;BY02_VME 1 _10_4_BYPLM.A17L5_A2</v>
      </c>
      <c r="C110" s="140" t="s">
        <v>1086</v>
      </c>
      <c r="D110" s="140" t="s">
        <v>1101</v>
      </c>
      <c r="E110" s="140">
        <v>1</v>
      </c>
      <c r="F110" s="140">
        <v>8</v>
      </c>
      <c r="G110" s="140"/>
      <c r="H110" s="140" t="s">
        <v>1088</v>
      </c>
      <c r="I110" s="141" t="s">
        <v>1094</v>
      </c>
      <c r="J110" s="141">
        <v>10</v>
      </c>
      <c r="K110" s="142">
        <v>4</v>
      </c>
      <c r="L110" s="140" t="s">
        <v>1090</v>
      </c>
      <c r="M110" s="140" t="s">
        <v>1099</v>
      </c>
      <c r="N110" s="143" t="s">
        <v>144</v>
      </c>
      <c r="O110" s="143" t="s">
        <v>1093</v>
      </c>
      <c r="P110" s="151"/>
    </row>
    <row r="111" spans="1:16" s="152" customFormat="1" ht="12.75">
      <c r="A111" s="140">
        <v>99</v>
      </c>
      <c r="B111" s="143" t="str">
        <f t="shared" si="2"/>
        <v>BY05_G_2_7---&gt;BY02_VME 1 _11_1_BYPLM.A18L5_A1 </v>
      </c>
      <c r="C111" s="140" t="s">
        <v>1086</v>
      </c>
      <c r="D111" s="140" t="s">
        <v>1101</v>
      </c>
      <c r="E111" s="140">
        <v>2</v>
      </c>
      <c r="F111" s="140">
        <v>7</v>
      </c>
      <c r="G111" s="140"/>
      <c r="H111" s="140" t="s">
        <v>1088</v>
      </c>
      <c r="I111" s="141" t="s">
        <v>1094</v>
      </c>
      <c r="J111" s="141">
        <v>11</v>
      </c>
      <c r="K111" s="142">
        <v>1</v>
      </c>
      <c r="L111" s="140" t="s">
        <v>1090</v>
      </c>
      <c r="M111" s="140" t="s">
        <v>1099</v>
      </c>
      <c r="N111" s="143" t="s">
        <v>148</v>
      </c>
      <c r="O111" s="143" t="s">
        <v>1092</v>
      </c>
      <c r="P111" s="151"/>
    </row>
    <row r="112" spans="1:16" s="152" customFormat="1" ht="12.75">
      <c r="A112" s="140">
        <v>100</v>
      </c>
      <c r="B112" s="143" t="str">
        <f t="shared" si="2"/>
        <v>BY05_G_2_8---&gt;BY02_VME 1 _11_2_BYPLM.A18L5_A2</v>
      </c>
      <c r="C112" s="140" t="s">
        <v>1086</v>
      </c>
      <c r="D112" s="140" t="s">
        <v>1101</v>
      </c>
      <c r="E112" s="140">
        <v>2</v>
      </c>
      <c r="F112" s="140">
        <v>8</v>
      </c>
      <c r="G112" s="140"/>
      <c r="H112" s="140" t="s">
        <v>1088</v>
      </c>
      <c r="I112" s="141" t="s">
        <v>1094</v>
      </c>
      <c r="J112" s="141">
        <v>11</v>
      </c>
      <c r="K112" s="142">
        <v>2</v>
      </c>
      <c r="L112" s="140" t="s">
        <v>1090</v>
      </c>
      <c r="M112" s="140" t="s">
        <v>1099</v>
      </c>
      <c r="N112" s="143" t="s">
        <v>148</v>
      </c>
      <c r="O112" s="143" t="s">
        <v>1093</v>
      </c>
      <c r="P112" s="151"/>
    </row>
    <row r="113" spans="1:16" s="152" customFormat="1" ht="12.75">
      <c r="A113" s="140">
        <v>101</v>
      </c>
      <c r="B113" s="143" t="str">
        <f t="shared" si="2"/>
        <v>BY05_G_3_7---&gt;BY02_VME 1 _11_3_BYPLM.A19L5_A1 </v>
      </c>
      <c r="C113" s="140" t="s">
        <v>1086</v>
      </c>
      <c r="D113" s="140" t="s">
        <v>1101</v>
      </c>
      <c r="E113" s="140">
        <v>3</v>
      </c>
      <c r="F113" s="140">
        <v>7</v>
      </c>
      <c r="G113" s="140"/>
      <c r="H113" s="140" t="s">
        <v>1088</v>
      </c>
      <c r="I113" s="141" t="s">
        <v>1094</v>
      </c>
      <c r="J113" s="141">
        <v>11</v>
      </c>
      <c r="K113" s="142">
        <v>3</v>
      </c>
      <c r="L113" s="140" t="s">
        <v>1090</v>
      </c>
      <c r="M113" s="140" t="s">
        <v>1099</v>
      </c>
      <c r="N113" s="143" t="s">
        <v>152</v>
      </c>
      <c r="O113" s="143" t="s">
        <v>1092</v>
      </c>
      <c r="P113" s="151"/>
    </row>
    <row r="114" spans="1:16" s="152" customFormat="1" ht="12.75">
      <c r="A114" s="140">
        <v>102</v>
      </c>
      <c r="B114" s="143" t="str">
        <f t="shared" si="2"/>
        <v>BY05_G_3_8---&gt;BY02_VME 1 _11_4_BYPLM.A19L5_A2</v>
      </c>
      <c r="C114" s="140" t="s">
        <v>1086</v>
      </c>
      <c r="D114" s="140" t="s">
        <v>1101</v>
      </c>
      <c r="E114" s="140">
        <v>3</v>
      </c>
      <c r="F114" s="140">
        <v>8</v>
      </c>
      <c r="G114" s="140"/>
      <c r="H114" s="140" t="s">
        <v>1088</v>
      </c>
      <c r="I114" s="141" t="s">
        <v>1094</v>
      </c>
      <c r="J114" s="141">
        <v>11</v>
      </c>
      <c r="K114" s="142">
        <v>4</v>
      </c>
      <c r="L114" s="140" t="s">
        <v>1090</v>
      </c>
      <c r="M114" s="140" t="s">
        <v>1099</v>
      </c>
      <c r="N114" s="143" t="s">
        <v>152</v>
      </c>
      <c r="O114" s="143" t="s">
        <v>1093</v>
      </c>
      <c r="P114" s="151"/>
    </row>
    <row r="115" spans="1:16" s="152" customFormat="1" ht="12.75">
      <c r="A115" s="140">
        <v>103</v>
      </c>
      <c r="B115" s="143" t="str">
        <f t="shared" si="2"/>
        <v>BY05_G_4_7---&gt;BY02_VME 1 _13_1_BYPLM.A20L5_A1 </v>
      </c>
      <c r="C115" s="140" t="s">
        <v>1086</v>
      </c>
      <c r="D115" s="140" t="s">
        <v>1101</v>
      </c>
      <c r="E115" s="140">
        <v>4</v>
      </c>
      <c r="F115" s="140">
        <v>7</v>
      </c>
      <c r="G115" s="140"/>
      <c r="H115" s="140" t="s">
        <v>1088</v>
      </c>
      <c r="I115" s="141" t="s">
        <v>1094</v>
      </c>
      <c r="J115" s="141">
        <v>13</v>
      </c>
      <c r="K115" s="142">
        <v>1</v>
      </c>
      <c r="L115" s="140" t="s">
        <v>1090</v>
      </c>
      <c r="M115" s="140" t="s">
        <v>1099</v>
      </c>
      <c r="N115" s="143" t="s">
        <v>156</v>
      </c>
      <c r="O115" s="143" t="s">
        <v>1092</v>
      </c>
      <c r="P115" s="151"/>
    </row>
    <row r="116" spans="1:16" s="152" customFormat="1" ht="12.75">
      <c r="A116" s="140">
        <v>104</v>
      </c>
      <c r="B116" s="143" t="str">
        <f t="shared" si="2"/>
        <v>BY05_G_4_8---&gt;BY02_VME 1 _13_2_BYPLM.A20L5_A2</v>
      </c>
      <c r="C116" s="140" t="s">
        <v>1086</v>
      </c>
      <c r="D116" s="140" t="s">
        <v>1101</v>
      </c>
      <c r="E116" s="140">
        <v>4</v>
      </c>
      <c r="F116" s="140">
        <v>8</v>
      </c>
      <c r="G116" s="140"/>
      <c r="H116" s="140" t="s">
        <v>1088</v>
      </c>
      <c r="I116" s="141" t="s">
        <v>1094</v>
      </c>
      <c r="J116" s="141">
        <v>13</v>
      </c>
      <c r="K116" s="142">
        <v>2</v>
      </c>
      <c r="L116" s="140" t="s">
        <v>1090</v>
      </c>
      <c r="M116" s="140" t="s">
        <v>1099</v>
      </c>
      <c r="N116" s="143" t="s">
        <v>156</v>
      </c>
      <c r="O116" s="143" t="s">
        <v>1093</v>
      </c>
      <c r="P116" s="151"/>
    </row>
    <row r="117" spans="1:16" s="152" customFormat="1" ht="12.75">
      <c r="A117" s="140">
        <v>105</v>
      </c>
      <c r="B117" s="143" t="str">
        <f t="shared" si="2"/>
        <v>BY05_G_5_7---&gt;BY02_VME 1 _13_3_BYPLM.A21L5_A1 </v>
      </c>
      <c r="C117" s="140" t="s">
        <v>1086</v>
      </c>
      <c r="D117" s="140" t="s">
        <v>1101</v>
      </c>
      <c r="E117" s="140">
        <v>5</v>
      </c>
      <c r="F117" s="140">
        <v>7</v>
      </c>
      <c r="G117" s="140"/>
      <c r="H117" s="140" t="s">
        <v>1088</v>
      </c>
      <c r="I117" s="141" t="s">
        <v>1094</v>
      </c>
      <c r="J117" s="141">
        <v>13</v>
      </c>
      <c r="K117" s="142">
        <v>3</v>
      </c>
      <c r="L117" s="140" t="s">
        <v>1090</v>
      </c>
      <c r="M117" s="140" t="s">
        <v>1099</v>
      </c>
      <c r="N117" s="143" t="s">
        <v>159</v>
      </c>
      <c r="O117" s="143" t="s">
        <v>1092</v>
      </c>
      <c r="P117" s="151"/>
    </row>
    <row r="118" spans="1:16" s="152" customFormat="1" ht="12.75">
      <c r="A118" s="140">
        <v>106</v>
      </c>
      <c r="B118" s="143" t="str">
        <f t="shared" si="2"/>
        <v>BY05_G_5_8---&gt;BY02_VME 1 _13_4_BYPLM.A21L5_A2</v>
      </c>
      <c r="C118" s="140" t="s">
        <v>1086</v>
      </c>
      <c r="D118" s="140" t="s">
        <v>1101</v>
      </c>
      <c r="E118" s="140">
        <v>5</v>
      </c>
      <c r="F118" s="140">
        <v>8</v>
      </c>
      <c r="G118" s="140"/>
      <c r="H118" s="140" t="s">
        <v>1088</v>
      </c>
      <c r="I118" s="141" t="s">
        <v>1094</v>
      </c>
      <c r="J118" s="141">
        <v>13</v>
      </c>
      <c r="K118" s="142">
        <v>4</v>
      </c>
      <c r="L118" s="140" t="s">
        <v>1090</v>
      </c>
      <c r="M118" s="140" t="s">
        <v>1099</v>
      </c>
      <c r="N118" s="143" t="s">
        <v>159</v>
      </c>
      <c r="O118" s="143" t="s">
        <v>1093</v>
      </c>
      <c r="P118" s="151"/>
    </row>
    <row r="119" spans="1:16" s="152" customFormat="1" ht="12.75">
      <c r="A119" s="140">
        <v>107</v>
      </c>
      <c r="B119" s="143" t="str">
        <f t="shared" si="2"/>
        <v>BY05_G_6_7---&gt;BY02_VME 1 _14_1_BYPLM.A22L5_A1 </v>
      </c>
      <c r="C119" s="140" t="s">
        <v>1086</v>
      </c>
      <c r="D119" s="140" t="s">
        <v>1101</v>
      </c>
      <c r="E119" s="140">
        <v>6</v>
      </c>
      <c r="F119" s="140">
        <v>7</v>
      </c>
      <c r="G119" s="140"/>
      <c r="H119" s="140" t="s">
        <v>1088</v>
      </c>
      <c r="I119" s="141" t="s">
        <v>1094</v>
      </c>
      <c r="J119" s="141">
        <v>14</v>
      </c>
      <c r="K119" s="142">
        <v>1</v>
      </c>
      <c r="L119" s="140" t="s">
        <v>1090</v>
      </c>
      <c r="M119" s="140" t="s">
        <v>1099</v>
      </c>
      <c r="N119" s="143" t="s">
        <v>162</v>
      </c>
      <c r="O119" s="143" t="s">
        <v>1092</v>
      </c>
      <c r="P119" s="151"/>
    </row>
    <row r="120" spans="1:16" s="152" customFormat="1" ht="12.75">
      <c r="A120" s="140">
        <v>108</v>
      </c>
      <c r="B120" s="143" t="str">
        <f t="shared" si="2"/>
        <v>BY05_G_6_8---&gt;BY02_VME 1 _14_2_BYPLM.A22L5_A2</v>
      </c>
      <c r="C120" s="140" t="s">
        <v>1086</v>
      </c>
      <c r="D120" s="140" t="s">
        <v>1101</v>
      </c>
      <c r="E120" s="140">
        <v>6</v>
      </c>
      <c r="F120" s="140">
        <v>8</v>
      </c>
      <c r="G120" s="140"/>
      <c r="H120" s="140" t="s">
        <v>1088</v>
      </c>
      <c r="I120" s="141" t="s">
        <v>1094</v>
      </c>
      <c r="J120" s="141">
        <v>14</v>
      </c>
      <c r="K120" s="142">
        <v>2</v>
      </c>
      <c r="L120" s="140" t="s">
        <v>1090</v>
      </c>
      <c r="M120" s="140" t="s">
        <v>1099</v>
      </c>
      <c r="N120" s="143" t="s">
        <v>162</v>
      </c>
      <c r="O120" s="143" t="s">
        <v>1093</v>
      </c>
      <c r="P120" s="151"/>
    </row>
    <row r="121" spans="1:16" s="139" customFormat="1" ht="15.75">
      <c r="A121" s="140"/>
      <c r="B121" s="143"/>
      <c r="C121" s="140"/>
      <c r="D121" s="124" t="s">
        <v>1117</v>
      </c>
      <c r="E121" s="140"/>
      <c r="F121" s="140"/>
      <c r="H121" s="140"/>
      <c r="I121" s="141"/>
      <c r="J121" s="141"/>
      <c r="K121" s="142"/>
      <c r="L121" s="140"/>
      <c r="M121" s="140"/>
      <c r="N121" s="143"/>
      <c r="O121" s="143"/>
      <c r="P121" s="138"/>
    </row>
    <row r="122" spans="1:16" s="126" customFormat="1" ht="12.75">
      <c r="A122" s="125"/>
      <c r="B122" s="200"/>
      <c r="C122" s="296" t="s">
        <v>1078</v>
      </c>
      <c r="D122" s="296"/>
      <c r="E122" s="296"/>
      <c r="F122" s="296"/>
      <c r="G122" s="125"/>
      <c r="H122" s="296" t="s">
        <v>1079</v>
      </c>
      <c r="I122" s="296"/>
      <c r="J122" s="296"/>
      <c r="K122" s="296"/>
      <c r="L122" s="125"/>
      <c r="M122" s="125"/>
      <c r="O122" s="197"/>
      <c r="P122" s="127"/>
    </row>
    <row r="123" spans="1:16" s="130" customFormat="1" ht="24">
      <c r="A123" s="128" t="s">
        <v>2405</v>
      </c>
      <c r="B123" s="128" t="s">
        <v>1080</v>
      </c>
      <c r="C123" s="128" t="s">
        <v>1081</v>
      </c>
      <c r="D123" s="128" t="s">
        <v>2011</v>
      </c>
      <c r="E123" s="128" t="s">
        <v>1082</v>
      </c>
      <c r="F123" s="128" t="s">
        <v>2010</v>
      </c>
      <c r="G123" s="128" t="s">
        <v>1083</v>
      </c>
      <c r="H123" s="128" t="s">
        <v>1081</v>
      </c>
      <c r="I123" s="128" t="s">
        <v>2011</v>
      </c>
      <c r="J123" s="128" t="s">
        <v>1082</v>
      </c>
      <c r="K123" s="128" t="s">
        <v>2010</v>
      </c>
      <c r="L123" s="128" t="s">
        <v>1084</v>
      </c>
      <c r="M123" s="295" t="s">
        <v>1085</v>
      </c>
      <c r="N123" s="295"/>
      <c r="O123" s="295"/>
      <c r="P123" s="129"/>
    </row>
    <row r="124" spans="1:16" s="139" customFormat="1" ht="12.75">
      <c r="A124" s="128"/>
      <c r="B124" s="19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98"/>
      <c r="P124" s="138"/>
    </row>
    <row r="125" spans="1:15" ht="12.75">
      <c r="A125" s="146">
        <v>109</v>
      </c>
      <c r="B125" s="149" t="str">
        <f aca="true" t="shared" si="3" ref="B125:B156">C125&amp;"_"&amp;D125&amp;"_"&amp;E125&amp;"_"&amp;F125&amp;"---&gt;"&amp;H125&amp;"_"&amp;I125&amp;"_"&amp;J125&amp;"_"&amp;K125&amp;"_"&amp;N125&amp;"_"&amp;O125</f>
        <v>BY05_G_7_7---&gt;BY02_VME 3_10_3_BYPLM.A17R5_A1 </v>
      </c>
      <c r="C125" s="146" t="s">
        <v>1086</v>
      </c>
      <c r="D125" s="146" t="s">
        <v>1101</v>
      </c>
      <c r="E125" s="146">
        <v>7</v>
      </c>
      <c r="F125" s="146">
        <v>7</v>
      </c>
      <c r="G125" s="146"/>
      <c r="H125" s="146" t="s">
        <v>1088</v>
      </c>
      <c r="I125" s="147" t="s">
        <v>1096</v>
      </c>
      <c r="J125" s="147">
        <v>10</v>
      </c>
      <c r="K125" s="148">
        <v>3</v>
      </c>
      <c r="L125" s="146" t="s">
        <v>1090</v>
      </c>
      <c r="M125" s="146" t="s">
        <v>1100</v>
      </c>
      <c r="N125" s="149" t="s">
        <v>146</v>
      </c>
      <c r="O125" s="149" t="s">
        <v>1092</v>
      </c>
    </row>
    <row r="126" spans="1:15" ht="12.75">
      <c r="A126" s="146">
        <v>110</v>
      </c>
      <c r="B126" s="149" t="str">
        <f t="shared" si="3"/>
        <v>BY05_G_7_8---&gt;BY02_VME 3_10_4_BYPLM.A17R5_A2</v>
      </c>
      <c r="C126" s="146" t="s">
        <v>1086</v>
      </c>
      <c r="D126" s="146" t="s">
        <v>1101</v>
      </c>
      <c r="E126" s="146">
        <v>7</v>
      </c>
      <c r="F126" s="146">
        <v>8</v>
      </c>
      <c r="G126" s="146"/>
      <c r="H126" s="146" t="s">
        <v>1088</v>
      </c>
      <c r="I126" s="147" t="s">
        <v>1096</v>
      </c>
      <c r="J126" s="147">
        <v>10</v>
      </c>
      <c r="K126" s="148">
        <v>4</v>
      </c>
      <c r="L126" s="146" t="s">
        <v>1090</v>
      </c>
      <c r="M126" s="146" t="s">
        <v>1100</v>
      </c>
      <c r="N126" s="149" t="s">
        <v>146</v>
      </c>
      <c r="O126" s="149" t="s">
        <v>1093</v>
      </c>
    </row>
    <row r="127" spans="1:15" ht="12.75">
      <c r="A127" s="146">
        <v>111</v>
      </c>
      <c r="B127" s="149" t="str">
        <f t="shared" si="3"/>
        <v>BY05_G_8_7---&gt;BY02_VME 3_11_1_BYPLM.A18R5_A1 </v>
      </c>
      <c r="C127" s="146" t="s">
        <v>1086</v>
      </c>
      <c r="D127" s="146" t="s">
        <v>1101</v>
      </c>
      <c r="E127" s="146">
        <v>8</v>
      </c>
      <c r="F127" s="146">
        <v>7</v>
      </c>
      <c r="G127" s="146"/>
      <c r="H127" s="146" t="s">
        <v>1088</v>
      </c>
      <c r="I127" s="147" t="s">
        <v>1096</v>
      </c>
      <c r="J127" s="147">
        <v>11</v>
      </c>
      <c r="K127" s="148">
        <v>1</v>
      </c>
      <c r="L127" s="146" t="s">
        <v>1090</v>
      </c>
      <c r="M127" s="146" t="s">
        <v>1100</v>
      </c>
      <c r="N127" s="149" t="s">
        <v>150</v>
      </c>
      <c r="O127" s="149" t="s">
        <v>1092</v>
      </c>
    </row>
    <row r="128" spans="1:15" ht="12.75">
      <c r="A128" s="146">
        <v>112</v>
      </c>
      <c r="B128" s="149" t="str">
        <f t="shared" si="3"/>
        <v>BY05_G_8_8---&gt;BY02_VME 3_11_2_BYPLM.A18R5_A2</v>
      </c>
      <c r="C128" s="146" t="s">
        <v>1086</v>
      </c>
      <c r="D128" s="146" t="s">
        <v>1101</v>
      </c>
      <c r="E128" s="146">
        <v>8</v>
      </c>
      <c r="F128" s="146">
        <v>8</v>
      </c>
      <c r="G128" s="146"/>
      <c r="H128" s="146" t="s">
        <v>1088</v>
      </c>
      <c r="I128" s="147" t="s">
        <v>1096</v>
      </c>
      <c r="J128" s="147">
        <v>11</v>
      </c>
      <c r="K128" s="148">
        <v>2</v>
      </c>
      <c r="L128" s="146" t="s">
        <v>1090</v>
      </c>
      <c r="M128" s="146" t="s">
        <v>1100</v>
      </c>
      <c r="N128" s="149" t="s">
        <v>150</v>
      </c>
      <c r="O128" s="149" t="s">
        <v>1093</v>
      </c>
    </row>
    <row r="129" spans="1:16" s="152" customFormat="1" ht="12.75">
      <c r="A129" s="146">
        <v>113</v>
      </c>
      <c r="B129" s="149" t="str">
        <f t="shared" si="3"/>
        <v>BY05_G_9_7---&gt;BY02_VME 3_11_3_BYPLM.A19R5_A1 </v>
      </c>
      <c r="C129" s="146" t="s">
        <v>1086</v>
      </c>
      <c r="D129" s="146" t="s">
        <v>1101</v>
      </c>
      <c r="E129" s="146">
        <v>9</v>
      </c>
      <c r="F129" s="146">
        <v>7</v>
      </c>
      <c r="G129" s="146"/>
      <c r="H129" s="146" t="s">
        <v>1088</v>
      </c>
      <c r="I129" s="147" t="s">
        <v>1096</v>
      </c>
      <c r="J129" s="147">
        <v>11</v>
      </c>
      <c r="K129" s="148">
        <v>3</v>
      </c>
      <c r="L129" s="146" t="s">
        <v>1090</v>
      </c>
      <c r="M129" s="146" t="s">
        <v>1100</v>
      </c>
      <c r="N129" s="149" t="s">
        <v>154</v>
      </c>
      <c r="O129" s="149" t="s">
        <v>1092</v>
      </c>
      <c r="P129" s="151"/>
    </row>
    <row r="130" spans="1:16" s="152" customFormat="1" ht="12.75">
      <c r="A130" s="146">
        <v>114</v>
      </c>
      <c r="B130" s="149" t="str">
        <f t="shared" si="3"/>
        <v>BY05_G_9_8---&gt;BY02_VME 3_11_4_BYPLM.A19R5_A2</v>
      </c>
      <c r="C130" s="146" t="s">
        <v>1086</v>
      </c>
      <c r="D130" s="146" t="s">
        <v>1101</v>
      </c>
      <c r="E130" s="146">
        <v>9</v>
      </c>
      <c r="F130" s="146">
        <v>8</v>
      </c>
      <c r="G130" s="146"/>
      <c r="H130" s="146" t="s">
        <v>1088</v>
      </c>
      <c r="I130" s="147" t="s">
        <v>1096</v>
      </c>
      <c r="J130" s="147">
        <v>11</v>
      </c>
      <c r="K130" s="148">
        <v>4</v>
      </c>
      <c r="L130" s="146" t="s">
        <v>1090</v>
      </c>
      <c r="M130" s="146" t="s">
        <v>1100</v>
      </c>
      <c r="N130" s="149" t="s">
        <v>154</v>
      </c>
      <c r="O130" s="149" t="s">
        <v>1093</v>
      </c>
      <c r="P130" s="151"/>
    </row>
    <row r="131" spans="1:16" s="152" customFormat="1" ht="12.75">
      <c r="A131" s="146">
        <v>115</v>
      </c>
      <c r="B131" s="149" t="str">
        <f t="shared" si="3"/>
        <v>BY05_G_10_7---&gt;BY02_VME 3_13_1_BYPLM.A20R5_A1 </v>
      </c>
      <c r="C131" s="146" t="s">
        <v>1086</v>
      </c>
      <c r="D131" s="146" t="s">
        <v>1101</v>
      </c>
      <c r="E131" s="146">
        <v>10</v>
      </c>
      <c r="F131" s="146">
        <v>7</v>
      </c>
      <c r="G131" s="146"/>
      <c r="H131" s="146" t="s">
        <v>1088</v>
      </c>
      <c r="I131" s="147" t="s">
        <v>1096</v>
      </c>
      <c r="J131" s="147">
        <v>13</v>
      </c>
      <c r="K131" s="148">
        <v>1</v>
      </c>
      <c r="L131" s="146" t="s">
        <v>1090</v>
      </c>
      <c r="M131" s="146" t="s">
        <v>1100</v>
      </c>
      <c r="N131" s="149" t="s">
        <v>281</v>
      </c>
      <c r="O131" s="149" t="s">
        <v>1092</v>
      </c>
      <c r="P131" s="151"/>
    </row>
    <row r="132" spans="1:16" s="152" customFormat="1" ht="12.75">
      <c r="A132" s="146">
        <v>116</v>
      </c>
      <c r="B132" s="149" t="str">
        <f t="shared" si="3"/>
        <v>BY05_G_10_8---&gt;BY02_VME 3_13_2_BYPLM.A20R5_A2</v>
      </c>
      <c r="C132" s="146" t="s">
        <v>1086</v>
      </c>
      <c r="D132" s="146" t="s">
        <v>1101</v>
      </c>
      <c r="E132" s="146">
        <v>10</v>
      </c>
      <c r="F132" s="146">
        <v>8</v>
      </c>
      <c r="G132" s="146"/>
      <c r="H132" s="146" t="s">
        <v>1088</v>
      </c>
      <c r="I132" s="147" t="s">
        <v>1096</v>
      </c>
      <c r="J132" s="147">
        <v>13</v>
      </c>
      <c r="K132" s="148">
        <v>2</v>
      </c>
      <c r="L132" s="146" t="s">
        <v>1090</v>
      </c>
      <c r="M132" s="146" t="s">
        <v>1100</v>
      </c>
      <c r="N132" s="149" t="s">
        <v>281</v>
      </c>
      <c r="O132" s="149" t="s">
        <v>1093</v>
      </c>
      <c r="P132" s="151"/>
    </row>
    <row r="133" spans="1:16" s="152" customFormat="1" ht="12.75">
      <c r="A133" s="146">
        <v>117</v>
      </c>
      <c r="B133" s="149" t="str">
        <f t="shared" si="3"/>
        <v>BY05_G_11_7---&gt;BY02_VME 3_13_3_BYPLM.A21R5_A1 </v>
      </c>
      <c r="C133" s="146" t="s">
        <v>1086</v>
      </c>
      <c r="D133" s="146" t="s">
        <v>1101</v>
      </c>
      <c r="E133" s="146">
        <v>11</v>
      </c>
      <c r="F133" s="146">
        <v>7</v>
      </c>
      <c r="G133" s="146"/>
      <c r="H133" s="146" t="s">
        <v>1088</v>
      </c>
      <c r="I133" s="147" t="s">
        <v>1096</v>
      </c>
      <c r="J133" s="147">
        <v>13</v>
      </c>
      <c r="K133" s="148">
        <v>3</v>
      </c>
      <c r="L133" s="146" t="s">
        <v>1090</v>
      </c>
      <c r="M133" s="146" t="s">
        <v>1100</v>
      </c>
      <c r="N133" s="149" t="s">
        <v>282</v>
      </c>
      <c r="O133" s="149" t="s">
        <v>1092</v>
      </c>
      <c r="P133" s="151"/>
    </row>
    <row r="134" spans="1:16" s="192" customFormat="1" ht="12.75">
      <c r="A134" s="146">
        <v>118</v>
      </c>
      <c r="B134" s="149" t="str">
        <f t="shared" si="3"/>
        <v>BY05_G_11_8---&gt;BY02_VME 3_13_4_BYPLM.A21R5_A2</v>
      </c>
      <c r="C134" s="146" t="s">
        <v>1086</v>
      </c>
      <c r="D134" s="146" t="s">
        <v>1101</v>
      </c>
      <c r="E134" s="146">
        <v>11</v>
      </c>
      <c r="F134" s="146">
        <v>8</v>
      </c>
      <c r="G134" s="146"/>
      <c r="H134" s="146" t="s">
        <v>1088</v>
      </c>
      <c r="I134" s="147" t="s">
        <v>1096</v>
      </c>
      <c r="J134" s="147">
        <v>13</v>
      </c>
      <c r="K134" s="148">
        <v>4</v>
      </c>
      <c r="L134" s="146" t="s">
        <v>1090</v>
      </c>
      <c r="M134" s="146" t="s">
        <v>1100</v>
      </c>
      <c r="N134" s="149" t="s">
        <v>282</v>
      </c>
      <c r="O134" s="149" t="s">
        <v>1093</v>
      </c>
      <c r="P134" s="191"/>
    </row>
    <row r="135" spans="1:16" s="190" customFormat="1" ht="12.75">
      <c r="A135" s="146">
        <v>119</v>
      </c>
      <c r="B135" s="149" t="str">
        <f t="shared" si="3"/>
        <v>BY05_G_12_7---&gt;BY02_VME 3_14_1_BYPLM.A22R5_A1 </v>
      </c>
      <c r="C135" s="146" t="s">
        <v>1086</v>
      </c>
      <c r="D135" s="146" t="s">
        <v>1101</v>
      </c>
      <c r="E135" s="146">
        <v>12</v>
      </c>
      <c r="F135" s="146">
        <v>7</v>
      </c>
      <c r="G135" s="146"/>
      <c r="H135" s="146" t="s">
        <v>1088</v>
      </c>
      <c r="I135" s="147" t="s">
        <v>1096</v>
      </c>
      <c r="J135" s="147">
        <v>14</v>
      </c>
      <c r="K135" s="148">
        <v>1</v>
      </c>
      <c r="L135" s="146" t="s">
        <v>1090</v>
      </c>
      <c r="M135" s="146" t="s">
        <v>1100</v>
      </c>
      <c r="N135" s="149" t="s">
        <v>1104</v>
      </c>
      <c r="O135" s="149" t="s">
        <v>1092</v>
      </c>
      <c r="P135" s="189"/>
    </row>
    <row r="136" spans="1:16" s="190" customFormat="1" ht="12.75">
      <c r="A136" s="146">
        <v>120</v>
      </c>
      <c r="B136" s="149" t="str">
        <f t="shared" si="3"/>
        <v>BY05_G_12_8---&gt;BY02_VME 3 _14_2_BYPLM.A22R5_A2</v>
      </c>
      <c r="C136" s="146" t="s">
        <v>1086</v>
      </c>
      <c r="D136" s="146" t="s">
        <v>1101</v>
      </c>
      <c r="E136" s="146">
        <v>12</v>
      </c>
      <c r="F136" s="146">
        <v>8</v>
      </c>
      <c r="G136" s="146"/>
      <c r="H136" s="146" t="s">
        <v>1088</v>
      </c>
      <c r="I136" s="147" t="s">
        <v>1097</v>
      </c>
      <c r="J136" s="147">
        <v>14</v>
      </c>
      <c r="K136" s="147">
        <v>2</v>
      </c>
      <c r="L136" s="146" t="s">
        <v>1090</v>
      </c>
      <c r="M136" s="146" t="s">
        <v>1099</v>
      </c>
      <c r="N136" s="149" t="s">
        <v>1104</v>
      </c>
      <c r="O136" s="149" t="s">
        <v>1093</v>
      </c>
      <c r="P136" s="189"/>
    </row>
    <row r="137" spans="1:16" s="152" customFormat="1" ht="12.75">
      <c r="A137" s="140">
        <v>121</v>
      </c>
      <c r="B137" s="143" t="str">
        <f t="shared" si="3"/>
        <v>BY05_H_1_7---&gt;BY02_VME 1 _14_3_BYPLM.A23L5_A1 </v>
      </c>
      <c r="C137" s="140" t="s">
        <v>1086</v>
      </c>
      <c r="D137" s="140" t="s">
        <v>1102</v>
      </c>
      <c r="E137" s="140">
        <v>1</v>
      </c>
      <c r="F137" s="140">
        <v>7</v>
      </c>
      <c r="G137" s="140"/>
      <c r="H137" s="140" t="s">
        <v>1088</v>
      </c>
      <c r="I137" s="141" t="s">
        <v>1094</v>
      </c>
      <c r="J137" s="141">
        <v>14</v>
      </c>
      <c r="K137" s="141">
        <v>3</v>
      </c>
      <c r="L137" s="140" t="s">
        <v>1090</v>
      </c>
      <c r="M137" s="140" t="s">
        <v>1099</v>
      </c>
      <c r="N137" s="143" t="s">
        <v>165</v>
      </c>
      <c r="O137" s="143" t="s">
        <v>1092</v>
      </c>
      <c r="P137" s="151"/>
    </row>
    <row r="138" spans="1:16" s="152" customFormat="1" ht="12.75">
      <c r="A138" s="140">
        <v>122</v>
      </c>
      <c r="B138" s="143" t="str">
        <f t="shared" si="3"/>
        <v>BY05_H_1_8---&gt;BY02_VME 1 _14_4_BYPLM.A23L5_A2</v>
      </c>
      <c r="C138" s="140" t="s">
        <v>1086</v>
      </c>
      <c r="D138" s="140" t="s">
        <v>1102</v>
      </c>
      <c r="E138" s="140">
        <v>1</v>
      </c>
      <c r="F138" s="140">
        <v>8</v>
      </c>
      <c r="G138" s="140"/>
      <c r="H138" s="140" t="s">
        <v>1088</v>
      </c>
      <c r="I138" s="141" t="s">
        <v>1094</v>
      </c>
      <c r="J138" s="141">
        <v>14</v>
      </c>
      <c r="K138" s="141">
        <v>4</v>
      </c>
      <c r="L138" s="140" t="s">
        <v>1090</v>
      </c>
      <c r="M138" s="140" t="s">
        <v>1099</v>
      </c>
      <c r="N138" s="143" t="s">
        <v>165</v>
      </c>
      <c r="O138" s="143" t="s">
        <v>1093</v>
      </c>
      <c r="P138" s="151"/>
    </row>
    <row r="139" spans="1:16" s="152" customFormat="1" ht="12.75">
      <c r="A139" s="140">
        <v>123</v>
      </c>
      <c r="B139" s="143" t="str">
        <f t="shared" si="3"/>
        <v>BY05_H_2_7---&gt;BY02_VME 1 _15_1_BYPLM.A24L5_A1 </v>
      </c>
      <c r="C139" s="140" t="s">
        <v>1086</v>
      </c>
      <c r="D139" s="140" t="s">
        <v>1102</v>
      </c>
      <c r="E139" s="140">
        <v>2</v>
      </c>
      <c r="F139" s="140">
        <v>7</v>
      </c>
      <c r="G139" s="140"/>
      <c r="H139" s="140" t="s">
        <v>1088</v>
      </c>
      <c r="I139" s="141" t="s">
        <v>1094</v>
      </c>
      <c r="J139" s="141">
        <v>15</v>
      </c>
      <c r="K139" s="141">
        <v>1</v>
      </c>
      <c r="L139" s="140" t="s">
        <v>1090</v>
      </c>
      <c r="M139" s="140" t="s">
        <v>1099</v>
      </c>
      <c r="N139" s="143" t="s">
        <v>168</v>
      </c>
      <c r="O139" s="143" t="s">
        <v>1092</v>
      </c>
      <c r="P139" s="151"/>
    </row>
    <row r="140" spans="1:16" s="152" customFormat="1" ht="12.75">
      <c r="A140" s="140">
        <v>124</v>
      </c>
      <c r="B140" s="143" t="str">
        <f t="shared" si="3"/>
        <v>BY05_H_2_8---&gt;BY02_VME 1 _15_2_BYPLM.A24L5_A2</v>
      </c>
      <c r="C140" s="140" t="s">
        <v>1086</v>
      </c>
      <c r="D140" s="140" t="s">
        <v>1102</v>
      </c>
      <c r="E140" s="140">
        <v>2</v>
      </c>
      <c r="F140" s="140">
        <v>8</v>
      </c>
      <c r="G140" s="140"/>
      <c r="H140" s="140" t="s">
        <v>1088</v>
      </c>
      <c r="I140" s="141" t="s">
        <v>1094</v>
      </c>
      <c r="J140" s="141">
        <v>15</v>
      </c>
      <c r="K140" s="141">
        <v>2</v>
      </c>
      <c r="L140" s="140" t="s">
        <v>1090</v>
      </c>
      <c r="M140" s="140" t="s">
        <v>1099</v>
      </c>
      <c r="N140" s="143" t="s">
        <v>168</v>
      </c>
      <c r="O140" s="143" t="s">
        <v>1093</v>
      </c>
      <c r="P140" s="151"/>
    </row>
    <row r="141" spans="1:16" s="139" customFormat="1" ht="12.75">
      <c r="A141" s="140">
        <v>125</v>
      </c>
      <c r="B141" s="143" t="str">
        <f t="shared" si="3"/>
        <v>BY05_H_3_7---&gt;BY02_VME 1 _15_3_BYPLM.A25L5_A1 </v>
      </c>
      <c r="C141" s="140" t="s">
        <v>1086</v>
      </c>
      <c r="D141" s="140" t="s">
        <v>1102</v>
      </c>
      <c r="E141" s="140">
        <v>3</v>
      </c>
      <c r="F141" s="140">
        <v>7</v>
      </c>
      <c r="G141" s="140"/>
      <c r="H141" s="140" t="s">
        <v>1088</v>
      </c>
      <c r="I141" s="141" t="s">
        <v>1094</v>
      </c>
      <c r="J141" s="141">
        <v>15</v>
      </c>
      <c r="K141" s="141">
        <v>3</v>
      </c>
      <c r="L141" s="140" t="s">
        <v>1090</v>
      </c>
      <c r="M141" s="140" t="s">
        <v>1099</v>
      </c>
      <c r="N141" s="143" t="s">
        <v>171</v>
      </c>
      <c r="O141" s="143" t="s">
        <v>1092</v>
      </c>
      <c r="P141" s="138"/>
    </row>
    <row r="142" spans="1:16" s="139" customFormat="1" ht="12.75">
      <c r="A142" s="140">
        <v>126</v>
      </c>
      <c r="B142" s="143" t="str">
        <f t="shared" si="3"/>
        <v>BY05_H_3_8---&gt;BY02_VME 1 _15_4_BYPLM.A25L5_A2</v>
      </c>
      <c r="C142" s="140" t="s">
        <v>1086</v>
      </c>
      <c r="D142" s="140" t="s">
        <v>1102</v>
      </c>
      <c r="E142" s="140">
        <v>3</v>
      </c>
      <c r="F142" s="140">
        <v>8</v>
      </c>
      <c r="G142" s="140"/>
      <c r="H142" s="140" t="s">
        <v>1088</v>
      </c>
      <c r="I142" s="141" t="s">
        <v>1094</v>
      </c>
      <c r="J142" s="141">
        <v>15</v>
      </c>
      <c r="K142" s="141">
        <v>4</v>
      </c>
      <c r="L142" s="140" t="s">
        <v>1090</v>
      </c>
      <c r="M142" s="140" t="s">
        <v>1099</v>
      </c>
      <c r="N142" s="143" t="s">
        <v>171</v>
      </c>
      <c r="O142" s="143" t="s">
        <v>1093</v>
      </c>
      <c r="P142" s="138"/>
    </row>
    <row r="143" spans="1:16" s="139" customFormat="1" ht="12.75">
      <c r="A143" s="140">
        <v>127</v>
      </c>
      <c r="B143" s="143" t="str">
        <f t="shared" si="3"/>
        <v>BY05_H_4_7---&gt;BY02_VME 1 _16_1_BYPLM.A26L5_A1 </v>
      </c>
      <c r="C143" s="140" t="s">
        <v>1086</v>
      </c>
      <c r="D143" s="140" t="s">
        <v>1102</v>
      </c>
      <c r="E143" s="140">
        <v>4</v>
      </c>
      <c r="F143" s="140">
        <v>7</v>
      </c>
      <c r="G143" s="140"/>
      <c r="H143" s="140" t="s">
        <v>1088</v>
      </c>
      <c r="I143" s="141" t="s">
        <v>1094</v>
      </c>
      <c r="J143" s="141">
        <v>16</v>
      </c>
      <c r="K143" s="141">
        <v>1</v>
      </c>
      <c r="L143" s="140" t="s">
        <v>1090</v>
      </c>
      <c r="M143" s="140" t="s">
        <v>1099</v>
      </c>
      <c r="N143" s="143" t="s">
        <v>174</v>
      </c>
      <c r="O143" s="143" t="s">
        <v>1092</v>
      </c>
      <c r="P143" s="138"/>
    </row>
    <row r="144" spans="1:16" s="139" customFormat="1" ht="12.75">
      <c r="A144" s="140">
        <v>128</v>
      </c>
      <c r="B144" s="143" t="str">
        <f t="shared" si="3"/>
        <v>BY05_H_4_8---&gt;BY02_VME 1 _16_2_BYPLM.A26L5_A2</v>
      </c>
      <c r="C144" s="140" t="s">
        <v>1086</v>
      </c>
      <c r="D144" s="140" t="s">
        <v>1102</v>
      </c>
      <c r="E144" s="140">
        <v>4</v>
      </c>
      <c r="F144" s="140">
        <v>8</v>
      </c>
      <c r="G144" s="140"/>
      <c r="H144" s="140" t="s">
        <v>1088</v>
      </c>
      <c r="I144" s="141" t="s">
        <v>1094</v>
      </c>
      <c r="J144" s="141">
        <v>16</v>
      </c>
      <c r="K144" s="141">
        <v>2</v>
      </c>
      <c r="L144" s="140" t="s">
        <v>1090</v>
      </c>
      <c r="M144" s="140" t="s">
        <v>1099</v>
      </c>
      <c r="N144" s="143" t="s">
        <v>174</v>
      </c>
      <c r="O144" s="143" t="s">
        <v>1093</v>
      </c>
      <c r="P144" s="138"/>
    </row>
    <row r="145" spans="1:16" s="139" customFormat="1" ht="12.75">
      <c r="A145" s="140">
        <v>129</v>
      </c>
      <c r="B145" s="143" t="str">
        <f t="shared" si="3"/>
        <v>BY05_H_5_7---&gt;BY02_VME 1 _16_3_BYPLM.A27L5_A1 </v>
      </c>
      <c r="C145" s="140" t="s">
        <v>1086</v>
      </c>
      <c r="D145" s="140" t="s">
        <v>1102</v>
      </c>
      <c r="E145" s="140">
        <v>5</v>
      </c>
      <c r="F145" s="140">
        <v>7</v>
      </c>
      <c r="G145" s="140"/>
      <c r="H145" s="140" t="s">
        <v>1088</v>
      </c>
      <c r="I145" s="141" t="s">
        <v>1094</v>
      </c>
      <c r="J145" s="141">
        <v>16</v>
      </c>
      <c r="K145" s="141">
        <v>3</v>
      </c>
      <c r="L145" s="140" t="s">
        <v>1090</v>
      </c>
      <c r="M145" s="140" t="s">
        <v>1099</v>
      </c>
      <c r="N145" s="143" t="s">
        <v>177</v>
      </c>
      <c r="O145" s="143" t="s">
        <v>1092</v>
      </c>
      <c r="P145" s="138"/>
    </row>
    <row r="146" spans="1:16" s="139" customFormat="1" ht="12.75">
      <c r="A146" s="140">
        <v>130</v>
      </c>
      <c r="B146" s="143" t="str">
        <f t="shared" si="3"/>
        <v>BY05_H_5_8---&gt;BY02_VME 1 _16_4_BYPLM.A27L5_A2</v>
      </c>
      <c r="C146" s="140" t="s">
        <v>1086</v>
      </c>
      <c r="D146" s="140" t="s">
        <v>1102</v>
      </c>
      <c r="E146" s="140">
        <v>5</v>
      </c>
      <c r="F146" s="140">
        <v>8</v>
      </c>
      <c r="G146" s="140"/>
      <c r="H146" s="140" t="s">
        <v>1088</v>
      </c>
      <c r="I146" s="141" t="s">
        <v>1094</v>
      </c>
      <c r="J146" s="141">
        <v>16</v>
      </c>
      <c r="K146" s="141">
        <v>4</v>
      </c>
      <c r="L146" s="140" t="s">
        <v>1090</v>
      </c>
      <c r="M146" s="140" t="s">
        <v>1099</v>
      </c>
      <c r="N146" s="143" t="s">
        <v>177</v>
      </c>
      <c r="O146" s="143" t="s">
        <v>1093</v>
      </c>
      <c r="P146" s="138"/>
    </row>
    <row r="147" spans="1:16" s="139" customFormat="1" ht="12.75">
      <c r="A147" s="140">
        <v>131</v>
      </c>
      <c r="B147" s="143" t="str">
        <f t="shared" si="3"/>
        <v>BY05_H_6_7---&gt;BY02_VME 1 _17_1_BYPLM.A28L5_A1 </v>
      </c>
      <c r="C147" s="140" t="s">
        <v>1086</v>
      </c>
      <c r="D147" s="140" t="s">
        <v>1102</v>
      </c>
      <c r="E147" s="140">
        <v>6</v>
      </c>
      <c r="F147" s="140">
        <v>7</v>
      </c>
      <c r="G147" s="140"/>
      <c r="H147" s="140" t="s">
        <v>1088</v>
      </c>
      <c r="I147" s="141" t="s">
        <v>1094</v>
      </c>
      <c r="J147" s="141">
        <v>17</v>
      </c>
      <c r="K147" s="141">
        <v>1</v>
      </c>
      <c r="L147" s="140" t="s">
        <v>1090</v>
      </c>
      <c r="M147" s="140" t="s">
        <v>1099</v>
      </c>
      <c r="N147" s="143" t="s">
        <v>181</v>
      </c>
      <c r="O147" s="143" t="s">
        <v>1092</v>
      </c>
      <c r="P147" s="138"/>
    </row>
    <row r="148" spans="1:16" s="139" customFormat="1" ht="12.75">
      <c r="A148" s="140">
        <v>132</v>
      </c>
      <c r="B148" s="143" t="str">
        <f t="shared" si="3"/>
        <v>BY05_H_6_8---&gt;BY02_VME 1 _17_2_BYPLM.A28L5_A2</v>
      </c>
      <c r="C148" s="140" t="s">
        <v>1086</v>
      </c>
      <c r="D148" s="140" t="s">
        <v>1102</v>
      </c>
      <c r="E148" s="140">
        <v>6</v>
      </c>
      <c r="F148" s="140">
        <v>8</v>
      </c>
      <c r="G148" s="140"/>
      <c r="H148" s="140" t="s">
        <v>1088</v>
      </c>
      <c r="I148" s="141" t="s">
        <v>1094</v>
      </c>
      <c r="J148" s="141">
        <v>17</v>
      </c>
      <c r="K148" s="141">
        <v>2</v>
      </c>
      <c r="L148" s="140" t="s">
        <v>1090</v>
      </c>
      <c r="M148" s="140" t="s">
        <v>1099</v>
      </c>
      <c r="N148" s="143" t="s">
        <v>181</v>
      </c>
      <c r="O148" s="143" t="s">
        <v>1093</v>
      </c>
      <c r="P148" s="138"/>
    </row>
    <row r="149" spans="1:16" s="139" customFormat="1" ht="12.75">
      <c r="A149" s="146">
        <v>133</v>
      </c>
      <c r="B149" s="149" t="str">
        <f t="shared" si="3"/>
        <v>BY05_H_7_7---&gt;BY02_VME 3_14_3_BYPLM.A23R5_A1 </v>
      </c>
      <c r="C149" s="146" t="s">
        <v>1086</v>
      </c>
      <c r="D149" s="146" t="s">
        <v>1102</v>
      </c>
      <c r="E149" s="146">
        <v>7</v>
      </c>
      <c r="F149" s="146">
        <v>7</v>
      </c>
      <c r="G149" s="146"/>
      <c r="H149" s="146" t="s">
        <v>1088</v>
      </c>
      <c r="I149" s="147" t="s">
        <v>1096</v>
      </c>
      <c r="J149" s="147">
        <v>14</v>
      </c>
      <c r="K149" s="147">
        <v>3</v>
      </c>
      <c r="L149" s="146" t="s">
        <v>1090</v>
      </c>
      <c r="M149" s="146" t="s">
        <v>1100</v>
      </c>
      <c r="N149" s="149" t="s">
        <v>1105</v>
      </c>
      <c r="O149" s="149" t="s">
        <v>1092</v>
      </c>
      <c r="P149" s="138"/>
    </row>
    <row r="150" spans="1:16" s="139" customFormat="1" ht="12.75">
      <c r="A150" s="146">
        <v>134</v>
      </c>
      <c r="B150" s="149" t="str">
        <f t="shared" si="3"/>
        <v>BY05_H_7_8---&gt;BY02_VME 3_14_4_BYPLM.A23R5_A2</v>
      </c>
      <c r="C150" s="146" t="s">
        <v>1086</v>
      </c>
      <c r="D150" s="146" t="s">
        <v>1102</v>
      </c>
      <c r="E150" s="146">
        <v>7</v>
      </c>
      <c r="F150" s="146">
        <v>8</v>
      </c>
      <c r="G150" s="146"/>
      <c r="H150" s="146" t="s">
        <v>1088</v>
      </c>
      <c r="I150" s="147" t="s">
        <v>1096</v>
      </c>
      <c r="J150" s="147">
        <v>14</v>
      </c>
      <c r="K150" s="147">
        <v>4</v>
      </c>
      <c r="L150" s="146" t="s">
        <v>1090</v>
      </c>
      <c r="M150" s="146" t="s">
        <v>1100</v>
      </c>
      <c r="N150" s="149" t="s">
        <v>1105</v>
      </c>
      <c r="O150" s="149" t="s">
        <v>1093</v>
      </c>
      <c r="P150" s="138"/>
    </row>
    <row r="151" spans="1:16" s="139" customFormat="1" ht="12.75">
      <c r="A151" s="146">
        <v>135</v>
      </c>
      <c r="B151" s="149" t="str">
        <f t="shared" si="3"/>
        <v>BY05_H_8_7---&gt;BY02_VME 3_15_1_BYPLM.A24R5_A1 </v>
      </c>
      <c r="C151" s="146" t="s">
        <v>1086</v>
      </c>
      <c r="D151" s="146" t="s">
        <v>1102</v>
      </c>
      <c r="E151" s="146">
        <v>8</v>
      </c>
      <c r="F151" s="146">
        <v>7</v>
      </c>
      <c r="G151" s="146"/>
      <c r="H151" s="146" t="s">
        <v>1088</v>
      </c>
      <c r="I151" s="147" t="s">
        <v>1096</v>
      </c>
      <c r="J151" s="147">
        <v>15</v>
      </c>
      <c r="K151" s="147">
        <v>1</v>
      </c>
      <c r="L151" s="146" t="s">
        <v>1090</v>
      </c>
      <c r="M151" s="146" t="s">
        <v>1100</v>
      </c>
      <c r="N151" s="149" t="s">
        <v>1106</v>
      </c>
      <c r="O151" s="149" t="s">
        <v>1092</v>
      </c>
      <c r="P151" s="138"/>
    </row>
    <row r="152" spans="1:16" s="139" customFormat="1" ht="12.75">
      <c r="A152" s="146">
        <v>136</v>
      </c>
      <c r="B152" s="149" t="str">
        <f t="shared" si="3"/>
        <v>BY05_H_8_8---&gt;BY02_VME 3_15_2_BYPLM.A24R5_A2</v>
      </c>
      <c r="C152" s="146" t="s">
        <v>1086</v>
      </c>
      <c r="D152" s="146" t="s">
        <v>1102</v>
      </c>
      <c r="E152" s="146">
        <v>8</v>
      </c>
      <c r="F152" s="146">
        <v>8</v>
      </c>
      <c r="G152" s="146"/>
      <c r="H152" s="146" t="s">
        <v>1088</v>
      </c>
      <c r="I152" s="147" t="s">
        <v>1096</v>
      </c>
      <c r="J152" s="147">
        <v>15</v>
      </c>
      <c r="K152" s="147">
        <v>2</v>
      </c>
      <c r="L152" s="146" t="s">
        <v>1090</v>
      </c>
      <c r="M152" s="146" t="s">
        <v>1100</v>
      </c>
      <c r="N152" s="149" t="s">
        <v>1106</v>
      </c>
      <c r="O152" s="149" t="s">
        <v>1093</v>
      </c>
      <c r="P152" s="138"/>
    </row>
    <row r="153" spans="1:16" s="152" customFormat="1" ht="12.75">
      <c r="A153" s="146">
        <v>137</v>
      </c>
      <c r="B153" s="149" t="str">
        <f t="shared" si="3"/>
        <v>BY05_H_9_7---&gt;BY02_VME 3_15_3_BYPLM.A25R5_A1 </v>
      </c>
      <c r="C153" s="146" t="s">
        <v>1086</v>
      </c>
      <c r="D153" s="146" t="s">
        <v>1102</v>
      </c>
      <c r="E153" s="146">
        <v>9</v>
      </c>
      <c r="F153" s="146">
        <v>7</v>
      </c>
      <c r="G153" s="146"/>
      <c r="H153" s="146" t="s">
        <v>1088</v>
      </c>
      <c r="I153" s="147" t="s">
        <v>1096</v>
      </c>
      <c r="J153" s="147">
        <v>15</v>
      </c>
      <c r="K153" s="147">
        <v>3</v>
      </c>
      <c r="L153" s="146" t="s">
        <v>1090</v>
      </c>
      <c r="M153" s="146" t="s">
        <v>1100</v>
      </c>
      <c r="N153" s="149" t="s">
        <v>1107</v>
      </c>
      <c r="O153" s="149" t="s">
        <v>1092</v>
      </c>
      <c r="P153" s="151"/>
    </row>
    <row r="154" spans="1:16" s="152" customFormat="1" ht="12.75">
      <c r="A154" s="146">
        <v>138</v>
      </c>
      <c r="B154" s="149" t="str">
        <f t="shared" si="3"/>
        <v>BY05_H_9_8---&gt;BY02_VME 3_15_4_BYPLM.A25R5_A2</v>
      </c>
      <c r="C154" s="146" t="s">
        <v>1086</v>
      </c>
      <c r="D154" s="146" t="s">
        <v>1102</v>
      </c>
      <c r="E154" s="146">
        <v>9</v>
      </c>
      <c r="F154" s="146">
        <v>8</v>
      </c>
      <c r="G154" s="146"/>
      <c r="H154" s="146" t="s">
        <v>1088</v>
      </c>
      <c r="I154" s="147" t="s">
        <v>1096</v>
      </c>
      <c r="J154" s="146">
        <v>15</v>
      </c>
      <c r="K154" s="147">
        <v>4</v>
      </c>
      <c r="L154" s="146" t="s">
        <v>1090</v>
      </c>
      <c r="M154" s="146" t="s">
        <v>1100</v>
      </c>
      <c r="N154" s="149" t="s">
        <v>1107</v>
      </c>
      <c r="O154" s="149" t="s">
        <v>1093</v>
      </c>
      <c r="P154" s="151"/>
    </row>
    <row r="155" spans="1:16" s="152" customFormat="1" ht="12.75">
      <c r="A155" s="146">
        <v>139</v>
      </c>
      <c r="B155" s="149" t="str">
        <f t="shared" si="3"/>
        <v>BY05_H_10_7---&gt;BY02_VME 3_16_1_BYPLM.A26R5_A1 </v>
      </c>
      <c r="C155" s="146" t="s">
        <v>1086</v>
      </c>
      <c r="D155" s="146" t="s">
        <v>1102</v>
      </c>
      <c r="E155" s="146">
        <v>10</v>
      </c>
      <c r="F155" s="146">
        <v>7</v>
      </c>
      <c r="G155" s="146"/>
      <c r="H155" s="146" t="s">
        <v>1088</v>
      </c>
      <c r="I155" s="147" t="s">
        <v>1096</v>
      </c>
      <c r="J155" s="147">
        <v>16</v>
      </c>
      <c r="K155" s="147">
        <v>1</v>
      </c>
      <c r="L155" s="146" t="s">
        <v>1090</v>
      </c>
      <c r="M155" s="146" t="s">
        <v>1100</v>
      </c>
      <c r="N155" s="149" t="s">
        <v>1108</v>
      </c>
      <c r="O155" s="149" t="s">
        <v>1092</v>
      </c>
      <c r="P155" s="151"/>
    </row>
    <row r="156" spans="1:16" s="152" customFormat="1" ht="12.75">
      <c r="A156" s="146">
        <v>140</v>
      </c>
      <c r="B156" s="149" t="str">
        <f t="shared" si="3"/>
        <v>BY05_H_10_8---&gt;BY02_VME 3_16_2_BYPLM.A26R5_A2</v>
      </c>
      <c r="C156" s="146" t="s">
        <v>1086</v>
      </c>
      <c r="D156" s="146" t="s">
        <v>1102</v>
      </c>
      <c r="E156" s="146">
        <v>10</v>
      </c>
      <c r="F156" s="146">
        <v>8</v>
      </c>
      <c r="G156" s="146"/>
      <c r="H156" s="146" t="s">
        <v>1088</v>
      </c>
      <c r="I156" s="147" t="s">
        <v>1096</v>
      </c>
      <c r="J156" s="147">
        <v>16</v>
      </c>
      <c r="K156" s="147">
        <v>2</v>
      </c>
      <c r="L156" s="146" t="s">
        <v>1090</v>
      </c>
      <c r="M156" s="146" t="s">
        <v>1100</v>
      </c>
      <c r="N156" s="149" t="s">
        <v>1108</v>
      </c>
      <c r="O156" s="149" t="s">
        <v>1093</v>
      </c>
      <c r="P156" s="151"/>
    </row>
    <row r="157" spans="1:16" s="152" customFormat="1" ht="12.75">
      <c r="A157" s="146">
        <v>141</v>
      </c>
      <c r="B157" s="149" t="str">
        <f>C157&amp;"_"&amp;D157&amp;"_"&amp;E157&amp;"_"&amp;F157&amp;"---&gt;"&amp;H157&amp;"_"&amp;I157&amp;"_"&amp;J157&amp;"_"&amp;K157&amp;"_"&amp;N157&amp;"_"&amp;O157</f>
        <v>BY05_H_11_7---&gt;BY02_VME 3_16_3_BYPLM.A27R5_A1 </v>
      </c>
      <c r="C157" s="146" t="s">
        <v>1086</v>
      </c>
      <c r="D157" s="146" t="s">
        <v>1102</v>
      </c>
      <c r="E157" s="146">
        <v>11</v>
      </c>
      <c r="F157" s="146">
        <v>7</v>
      </c>
      <c r="G157" s="146"/>
      <c r="H157" s="146" t="s">
        <v>1088</v>
      </c>
      <c r="I157" s="147" t="s">
        <v>1096</v>
      </c>
      <c r="J157" s="147">
        <v>16</v>
      </c>
      <c r="K157" s="147">
        <v>3</v>
      </c>
      <c r="L157" s="146" t="s">
        <v>1090</v>
      </c>
      <c r="M157" s="146" t="s">
        <v>1100</v>
      </c>
      <c r="N157" s="149" t="s">
        <v>1109</v>
      </c>
      <c r="O157" s="149" t="s">
        <v>1092</v>
      </c>
      <c r="P157" s="151"/>
    </row>
    <row r="158" spans="1:16" s="152" customFormat="1" ht="12.75">
      <c r="A158" s="146">
        <v>142</v>
      </c>
      <c r="B158" s="149" t="str">
        <f>C158&amp;"_"&amp;D158&amp;"_"&amp;E158&amp;"_"&amp;F158&amp;"---&gt;"&amp;H158&amp;"_"&amp;I158&amp;"_"&amp;J158&amp;"_"&amp;K158&amp;"_"&amp;N158&amp;"_"&amp;O158</f>
        <v>BY05_H_11_8---&gt;BY02_VME 3_16_4_BYPLM.A27R5_A2</v>
      </c>
      <c r="C158" s="146" t="s">
        <v>1086</v>
      </c>
      <c r="D158" s="146" t="s">
        <v>1102</v>
      </c>
      <c r="E158" s="146">
        <v>11</v>
      </c>
      <c r="F158" s="146">
        <v>8</v>
      </c>
      <c r="G158" s="146"/>
      <c r="H158" s="146" t="s">
        <v>1088</v>
      </c>
      <c r="I158" s="147" t="s">
        <v>1096</v>
      </c>
      <c r="J158" s="147">
        <v>16</v>
      </c>
      <c r="K158" s="147">
        <v>4</v>
      </c>
      <c r="L158" s="146" t="s">
        <v>1090</v>
      </c>
      <c r="M158" s="146" t="s">
        <v>1100</v>
      </c>
      <c r="N158" s="149" t="s">
        <v>1109</v>
      </c>
      <c r="O158" s="149" t="s">
        <v>1093</v>
      </c>
      <c r="P158" s="151"/>
    </row>
    <row r="159" spans="1:16" s="152" customFormat="1" ht="12.75">
      <c r="A159" s="146">
        <v>143</v>
      </c>
      <c r="B159" s="149" t="str">
        <f>C159&amp;"_"&amp;D159&amp;"_"&amp;E159&amp;"_"&amp;F159&amp;"---&gt;"&amp;H159&amp;"_"&amp;I159&amp;"_"&amp;J159&amp;"_"&amp;K159&amp;"_"&amp;N159&amp;"_"&amp;O159</f>
        <v>BY05_H_12_7---&gt;BY02_VME 3_17_3_BYPLM.A28R5_A1 </v>
      </c>
      <c r="C159" s="146" t="s">
        <v>1086</v>
      </c>
      <c r="D159" s="146" t="s">
        <v>1102</v>
      </c>
      <c r="E159" s="146">
        <v>12</v>
      </c>
      <c r="F159" s="146">
        <v>7</v>
      </c>
      <c r="G159" s="146"/>
      <c r="H159" s="146" t="s">
        <v>1088</v>
      </c>
      <c r="I159" s="147" t="s">
        <v>1096</v>
      </c>
      <c r="J159" s="147">
        <v>17</v>
      </c>
      <c r="K159" s="147">
        <v>3</v>
      </c>
      <c r="L159" s="146" t="s">
        <v>1090</v>
      </c>
      <c r="M159" s="146" t="s">
        <v>1100</v>
      </c>
      <c r="N159" s="149" t="s">
        <v>1110</v>
      </c>
      <c r="O159" s="149" t="s">
        <v>1092</v>
      </c>
      <c r="P159" s="151"/>
    </row>
    <row r="160" spans="1:16" s="152" customFormat="1" ht="12.75">
      <c r="A160" s="146">
        <v>144</v>
      </c>
      <c r="B160" s="149" t="str">
        <f>C160&amp;"_"&amp;D160&amp;"_"&amp;E160&amp;"_"&amp;F160&amp;"---&gt;"&amp;H160&amp;"_"&amp;I160&amp;"_"&amp;J160&amp;"_"&amp;K160&amp;"_"&amp;N160&amp;"_"&amp;O160</f>
        <v>BY05_H_12_8---&gt;BY02_VME 3_17_4_BYPLM.A28R5_A2</v>
      </c>
      <c r="C160" s="146" t="s">
        <v>1086</v>
      </c>
      <c r="D160" s="146" t="s">
        <v>1102</v>
      </c>
      <c r="E160" s="146">
        <v>12</v>
      </c>
      <c r="F160" s="146">
        <v>8</v>
      </c>
      <c r="G160" s="146"/>
      <c r="H160" s="146" t="s">
        <v>1088</v>
      </c>
      <c r="I160" s="147" t="s">
        <v>1096</v>
      </c>
      <c r="J160" s="147">
        <v>17</v>
      </c>
      <c r="K160" s="147">
        <v>4</v>
      </c>
      <c r="L160" s="146" t="s">
        <v>1090</v>
      </c>
      <c r="M160" s="146" t="s">
        <v>1100</v>
      </c>
      <c r="N160" s="149" t="s">
        <v>1110</v>
      </c>
      <c r="O160" s="149" t="s">
        <v>1093</v>
      </c>
      <c r="P160" s="151"/>
    </row>
    <row r="161" spans="2:16" s="139" customFormat="1" ht="15.75">
      <c r="B161" s="199"/>
      <c r="C161" s="131"/>
      <c r="D161" s="124" t="s">
        <v>1117</v>
      </c>
      <c r="E161" s="146"/>
      <c r="F161" s="146"/>
      <c r="H161" s="146"/>
      <c r="I161" s="147"/>
      <c r="J161" s="147"/>
      <c r="K161" s="147"/>
      <c r="L161" s="146"/>
      <c r="M161" s="146"/>
      <c r="N161" s="149"/>
      <c r="O161" s="199"/>
      <c r="P161" s="138"/>
    </row>
    <row r="162" spans="1:16" s="126" customFormat="1" ht="12.75">
      <c r="A162" s="125"/>
      <c r="B162" s="200"/>
      <c r="C162" s="296" t="s">
        <v>1078</v>
      </c>
      <c r="D162" s="296"/>
      <c r="E162" s="296"/>
      <c r="F162" s="296"/>
      <c r="G162" s="125"/>
      <c r="H162" s="296" t="s">
        <v>1079</v>
      </c>
      <c r="I162" s="296"/>
      <c r="J162" s="296"/>
      <c r="K162" s="296"/>
      <c r="L162" s="125"/>
      <c r="M162" s="125"/>
      <c r="O162" s="197"/>
      <c r="P162" s="127"/>
    </row>
    <row r="163" spans="1:16" s="130" customFormat="1" ht="24">
      <c r="A163" s="128" t="s">
        <v>2405</v>
      </c>
      <c r="B163" s="128" t="s">
        <v>1080</v>
      </c>
      <c r="C163" s="128" t="s">
        <v>1081</v>
      </c>
      <c r="D163" s="128" t="s">
        <v>2011</v>
      </c>
      <c r="E163" s="128" t="s">
        <v>1082</v>
      </c>
      <c r="F163" s="128" t="s">
        <v>2010</v>
      </c>
      <c r="G163" s="128" t="s">
        <v>1083</v>
      </c>
      <c r="H163" s="128" t="s">
        <v>1081</v>
      </c>
      <c r="I163" s="128" t="s">
        <v>2011</v>
      </c>
      <c r="J163" s="128" t="s">
        <v>1082</v>
      </c>
      <c r="K163" s="128" t="s">
        <v>2010</v>
      </c>
      <c r="L163" s="128" t="s">
        <v>1084</v>
      </c>
      <c r="M163" s="295" t="s">
        <v>1085</v>
      </c>
      <c r="N163" s="295"/>
      <c r="O163" s="295"/>
      <c r="P163" s="129"/>
    </row>
    <row r="164" spans="1:16" s="139" customFormat="1" ht="12.75">
      <c r="A164" s="128"/>
      <c r="B164" s="19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98"/>
      <c r="P164" s="138"/>
    </row>
    <row r="165" spans="1:16" s="139" customFormat="1" ht="12.75">
      <c r="A165" s="140">
        <v>145</v>
      </c>
      <c r="B165" s="143" t="str">
        <f aca="true" t="shared" si="4" ref="B165:B186">C165&amp;"_"&amp;D165&amp;"_"&amp;E165&amp;"_"&amp;F165&amp;"---&gt;"&amp;H165&amp;"_"&amp;I165&amp;"_"&amp;J165&amp;"_"&amp;K165&amp;"_"&amp;N165&amp;"_"&amp;O165</f>
        <v>BY05_I_1_7---&gt;BY02_VME 1 _17_3_BYPLM.A29L5_A1 </v>
      </c>
      <c r="C165" s="140" t="s">
        <v>1086</v>
      </c>
      <c r="D165" s="140" t="s">
        <v>1103</v>
      </c>
      <c r="E165" s="140">
        <v>1</v>
      </c>
      <c r="F165" s="140">
        <v>7</v>
      </c>
      <c r="G165" s="140"/>
      <c r="H165" s="140" t="s">
        <v>1088</v>
      </c>
      <c r="I165" s="141" t="s">
        <v>1094</v>
      </c>
      <c r="J165" s="141">
        <v>17</v>
      </c>
      <c r="K165" s="141">
        <v>3</v>
      </c>
      <c r="L165" s="140" t="s">
        <v>1090</v>
      </c>
      <c r="M165" s="140" t="s">
        <v>1099</v>
      </c>
      <c r="N165" s="143" t="s">
        <v>184</v>
      </c>
      <c r="O165" s="143" t="s">
        <v>1092</v>
      </c>
      <c r="P165" s="138"/>
    </row>
    <row r="166" spans="1:16" s="139" customFormat="1" ht="12.75">
      <c r="A166" s="140">
        <v>146</v>
      </c>
      <c r="B166" s="143" t="str">
        <f t="shared" si="4"/>
        <v>BY05_I_1_8---&gt;BY02_VME 1 _17_4_BYPLM.A29L5_A2</v>
      </c>
      <c r="C166" s="140" t="s">
        <v>1086</v>
      </c>
      <c r="D166" s="140" t="s">
        <v>1103</v>
      </c>
      <c r="E166" s="140">
        <v>1</v>
      </c>
      <c r="F166" s="140">
        <v>8</v>
      </c>
      <c r="G166" s="140"/>
      <c r="H166" s="140" t="s">
        <v>1088</v>
      </c>
      <c r="I166" s="141" t="s">
        <v>1094</v>
      </c>
      <c r="J166" s="141">
        <v>17</v>
      </c>
      <c r="K166" s="141">
        <v>4</v>
      </c>
      <c r="L166" s="140" t="s">
        <v>1090</v>
      </c>
      <c r="M166" s="140" t="s">
        <v>1099</v>
      </c>
      <c r="N166" s="143" t="s">
        <v>184</v>
      </c>
      <c r="O166" s="143" t="s">
        <v>1093</v>
      </c>
      <c r="P166" s="138"/>
    </row>
    <row r="167" spans="1:16" s="139" customFormat="1" ht="12.75">
      <c r="A167" s="140">
        <v>147</v>
      </c>
      <c r="B167" s="143" t="str">
        <f t="shared" si="4"/>
        <v>BY05_I_2_7---&gt;BY02_VME 1 _18_1_BYPLM.A30L5_A1 </v>
      </c>
      <c r="C167" s="140" t="s">
        <v>1086</v>
      </c>
      <c r="D167" s="140" t="s">
        <v>1103</v>
      </c>
      <c r="E167" s="140">
        <v>2</v>
      </c>
      <c r="F167" s="140">
        <v>7</v>
      </c>
      <c r="G167" s="140"/>
      <c r="H167" s="140" t="s">
        <v>1088</v>
      </c>
      <c r="I167" s="141" t="s">
        <v>1094</v>
      </c>
      <c r="J167" s="141">
        <v>18</v>
      </c>
      <c r="K167" s="141">
        <v>1</v>
      </c>
      <c r="L167" s="140" t="s">
        <v>1090</v>
      </c>
      <c r="M167" s="140" t="s">
        <v>1099</v>
      </c>
      <c r="N167" s="143" t="s">
        <v>187</v>
      </c>
      <c r="O167" s="143" t="s">
        <v>1092</v>
      </c>
      <c r="P167" s="138"/>
    </row>
    <row r="168" spans="1:16" s="139" customFormat="1" ht="12.75">
      <c r="A168" s="140">
        <v>148</v>
      </c>
      <c r="B168" s="143" t="str">
        <f t="shared" si="4"/>
        <v>BY05_I_2_8---&gt;BY02_VME 1 _18_2_BYPLM.A30L5_A2</v>
      </c>
      <c r="C168" s="140" t="s">
        <v>1086</v>
      </c>
      <c r="D168" s="140" t="s">
        <v>1103</v>
      </c>
      <c r="E168" s="140">
        <v>2</v>
      </c>
      <c r="F168" s="140">
        <v>8</v>
      </c>
      <c r="G168" s="140"/>
      <c r="H168" s="140" t="s">
        <v>1088</v>
      </c>
      <c r="I168" s="141" t="s">
        <v>1094</v>
      </c>
      <c r="J168" s="141">
        <v>18</v>
      </c>
      <c r="K168" s="141">
        <v>2</v>
      </c>
      <c r="L168" s="140" t="s">
        <v>1090</v>
      </c>
      <c r="M168" s="140" t="s">
        <v>1099</v>
      </c>
      <c r="N168" s="143" t="s">
        <v>187</v>
      </c>
      <c r="O168" s="143" t="s">
        <v>1093</v>
      </c>
      <c r="P168" s="138"/>
    </row>
    <row r="169" spans="1:16" s="139" customFormat="1" ht="12.75">
      <c r="A169" s="140">
        <v>149</v>
      </c>
      <c r="B169" s="143" t="str">
        <f t="shared" si="4"/>
        <v>BY05_I_3_7---&gt;BY02_VME 1 _18_3_BYPLM.A31L5_A1 </v>
      </c>
      <c r="C169" s="140" t="s">
        <v>1086</v>
      </c>
      <c r="D169" s="140" t="s">
        <v>1103</v>
      </c>
      <c r="E169" s="140">
        <v>3</v>
      </c>
      <c r="F169" s="140">
        <v>7</v>
      </c>
      <c r="G169" s="140"/>
      <c r="H169" s="140" t="s">
        <v>1088</v>
      </c>
      <c r="I169" s="141" t="s">
        <v>1094</v>
      </c>
      <c r="J169" s="141">
        <v>18</v>
      </c>
      <c r="K169" s="141">
        <v>3</v>
      </c>
      <c r="L169" s="140" t="s">
        <v>1090</v>
      </c>
      <c r="M169" s="140" t="s">
        <v>1099</v>
      </c>
      <c r="N169" s="143" t="s">
        <v>231</v>
      </c>
      <c r="O169" s="143" t="s">
        <v>1092</v>
      </c>
      <c r="P169" s="138"/>
    </row>
    <row r="170" spans="1:16" s="194" customFormat="1" ht="12.75">
      <c r="A170" s="140">
        <v>150</v>
      </c>
      <c r="B170" s="143" t="str">
        <f t="shared" si="4"/>
        <v>BY05_I_3_8---&gt;BY02_VME 1 _18_4_BYPLM.A31L5_A2</v>
      </c>
      <c r="C170" s="140" t="s">
        <v>1086</v>
      </c>
      <c r="D170" s="140" t="s">
        <v>1103</v>
      </c>
      <c r="E170" s="140">
        <v>3</v>
      </c>
      <c r="F170" s="140">
        <v>8</v>
      </c>
      <c r="G170" s="140"/>
      <c r="H170" s="140" t="s">
        <v>1088</v>
      </c>
      <c r="I170" s="141" t="s">
        <v>1094</v>
      </c>
      <c r="J170" s="141">
        <v>18</v>
      </c>
      <c r="K170" s="141">
        <v>4</v>
      </c>
      <c r="L170" s="140" t="s">
        <v>1090</v>
      </c>
      <c r="M170" s="140" t="s">
        <v>1099</v>
      </c>
      <c r="N170" s="143" t="s">
        <v>231</v>
      </c>
      <c r="O170" s="143" t="s">
        <v>1093</v>
      </c>
      <c r="P170" s="193"/>
    </row>
    <row r="171" spans="1:16" s="196" customFormat="1" ht="12.75">
      <c r="A171" s="140">
        <v>151</v>
      </c>
      <c r="B171" s="143" t="str">
        <f t="shared" si="4"/>
        <v>BY05_I_4_7---&gt;BY02_VME 1 _19_1_BYPLM.A32L5_A1 </v>
      </c>
      <c r="C171" s="140" t="s">
        <v>1086</v>
      </c>
      <c r="D171" s="140" t="s">
        <v>1103</v>
      </c>
      <c r="E171" s="140">
        <v>4</v>
      </c>
      <c r="F171" s="140">
        <v>7</v>
      </c>
      <c r="G171" s="140"/>
      <c r="H171" s="140" t="s">
        <v>1088</v>
      </c>
      <c r="I171" s="141" t="s">
        <v>1094</v>
      </c>
      <c r="J171" s="141">
        <v>19</v>
      </c>
      <c r="K171" s="141">
        <v>1</v>
      </c>
      <c r="L171" s="140" t="s">
        <v>1090</v>
      </c>
      <c r="M171" s="140" t="s">
        <v>1099</v>
      </c>
      <c r="N171" s="143" t="s">
        <v>234</v>
      </c>
      <c r="O171" s="143" t="s">
        <v>1092</v>
      </c>
      <c r="P171" s="195"/>
    </row>
    <row r="172" spans="1:16" s="196" customFormat="1" ht="12.75">
      <c r="A172" s="140">
        <v>152</v>
      </c>
      <c r="B172" s="143" t="str">
        <f t="shared" si="4"/>
        <v>BY05_I_4_8---&gt;BY02_VME 1 _19_2_BYPLM.A32L5_A2</v>
      </c>
      <c r="C172" s="140" t="s">
        <v>1086</v>
      </c>
      <c r="D172" s="140" t="s">
        <v>1103</v>
      </c>
      <c r="E172" s="140">
        <v>4</v>
      </c>
      <c r="F172" s="140">
        <v>8</v>
      </c>
      <c r="G172" s="140"/>
      <c r="H172" s="140" t="s">
        <v>1088</v>
      </c>
      <c r="I172" s="141" t="s">
        <v>1094</v>
      </c>
      <c r="J172" s="141">
        <v>19</v>
      </c>
      <c r="K172" s="141">
        <v>2</v>
      </c>
      <c r="L172" s="140" t="s">
        <v>1090</v>
      </c>
      <c r="M172" s="140" t="s">
        <v>1099</v>
      </c>
      <c r="N172" s="143" t="s">
        <v>234</v>
      </c>
      <c r="O172" s="143" t="s">
        <v>1093</v>
      </c>
      <c r="P172" s="195"/>
    </row>
    <row r="173" spans="1:16" s="139" customFormat="1" ht="12.75">
      <c r="A173" s="140">
        <v>153</v>
      </c>
      <c r="B173" s="143" t="str">
        <f t="shared" si="4"/>
        <v>BY05_I_5_7---&gt;BY02_VME 1 _19_3_BYPLM.A33L5_A1 </v>
      </c>
      <c r="C173" s="140" t="s">
        <v>1086</v>
      </c>
      <c r="D173" s="140" t="s">
        <v>1103</v>
      </c>
      <c r="E173" s="140">
        <v>5</v>
      </c>
      <c r="F173" s="140">
        <v>7</v>
      </c>
      <c r="G173" s="140"/>
      <c r="H173" s="140" t="s">
        <v>1088</v>
      </c>
      <c r="I173" s="141" t="s">
        <v>1094</v>
      </c>
      <c r="J173" s="141">
        <v>19</v>
      </c>
      <c r="K173" s="141">
        <v>3</v>
      </c>
      <c r="L173" s="140" t="s">
        <v>1090</v>
      </c>
      <c r="M173" s="140" t="s">
        <v>1099</v>
      </c>
      <c r="N173" s="143" t="s">
        <v>237</v>
      </c>
      <c r="O173" s="143" t="s">
        <v>1092</v>
      </c>
      <c r="P173" s="138"/>
    </row>
    <row r="174" spans="1:16" s="139" customFormat="1" ht="12.75">
      <c r="A174" s="140">
        <v>154</v>
      </c>
      <c r="B174" s="143" t="str">
        <f t="shared" si="4"/>
        <v>BY05_I_5_8---&gt;BY02_VME 1 _19_4_BYPLM.A33L5_A2</v>
      </c>
      <c r="C174" s="140" t="s">
        <v>1086</v>
      </c>
      <c r="D174" s="140" t="s">
        <v>1103</v>
      </c>
      <c r="E174" s="140">
        <v>5</v>
      </c>
      <c r="F174" s="140">
        <v>8</v>
      </c>
      <c r="G174" s="140"/>
      <c r="H174" s="140" t="s">
        <v>1088</v>
      </c>
      <c r="I174" s="141" t="s">
        <v>1094</v>
      </c>
      <c r="J174" s="141">
        <v>19</v>
      </c>
      <c r="K174" s="141">
        <v>4</v>
      </c>
      <c r="L174" s="140" t="s">
        <v>1090</v>
      </c>
      <c r="M174" s="140" t="s">
        <v>1099</v>
      </c>
      <c r="N174" s="143" t="s">
        <v>237</v>
      </c>
      <c r="O174" s="143" t="s">
        <v>1093</v>
      </c>
      <c r="P174" s="138"/>
    </row>
    <row r="175" spans="1:16" s="152" customFormat="1" ht="12.75">
      <c r="A175" s="146">
        <v>155</v>
      </c>
      <c r="B175" s="149" t="str">
        <f t="shared" si="4"/>
        <v>BY05_I_7_7---&gt;BY02_VME 3_17_3_BYPLM.A29R5_A1 </v>
      </c>
      <c r="C175" s="146" t="s">
        <v>1086</v>
      </c>
      <c r="D175" s="146" t="s">
        <v>1103</v>
      </c>
      <c r="E175" s="146">
        <v>7</v>
      </c>
      <c r="F175" s="146">
        <v>7</v>
      </c>
      <c r="G175" s="146"/>
      <c r="H175" s="146" t="s">
        <v>1088</v>
      </c>
      <c r="I175" s="147" t="s">
        <v>1096</v>
      </c>
      <c r="J175" s="147">
        <v>17</v>
      </c>
      <c r="K175" s="147">
        <v>3</v>
      </c>
      <c r="L175" s="146" t="s">
        <v>1090</v>
      </c>
      <c r="M175" s="146" t="s">
        <v>1100</v>
      </c>
      <c r="N175" s="149" t="s">
        <v>1111</v>
      </c>
      <c r="O175" s="149" t="s">
        <v>1092</v>
      </c>
      <c r="P175" s="151"/>
    </row>
    <row r="176" spans="1:16" s="152" customFormat="1" ht="12.75">
      <c r="A176" s="146">
        <v>156</v>
      </c>
      <c r="B176" s="149" t="str">
        <f t="shared" si="4"/>
        <v>BY05_I_7_8---&gt;BY02_VME 3_17_4_BYPLM.A29R5_A2</v>
      </c>
      <c r="C176" s="146" t="s">
        <v>1086</v>
      </c>
      <c r="D176" s="146" t="s">
        <v>1103</v>
      </c>
      <c r="E176" s="146">
        <v>7</v>
      </c>
      <c r="F176" s="146">
        <v>8</v>
      </c>
      <c r="G176" s="146"/>
      <c r="H176" s="146" t="s">
        <v>1088</v>
      </c>
      <c r="I176" s="147" t="s">
        <v>1096</v>
      </c>
      <c r="J176" s="147">
        <v>17</v>
      </c>
      <c r="K176" s="147">
        <v>4</v>
      </c>
      <c r="L176" s="146" t="s">
        <v>1090</v>
      </c>
      <c r="M176" s="146" t="s">
        <v>1100</v>
      </c>
      <c r="N176" s="149" t="s">
        <v>1111</v>
      </c>
      <c r="O176" s="149" t="s">
        <v>1093</v>
      </c>
      <c r="P176" s="151"/>
    </row>
    <row r="177" spans="1:16" s="152" customFormat="1" ht="12.75">
      <c r="A177" s="146">
        <v>157</v>
      </c>
      <c r="B177" s="149" t="str">
        <f t="shared" si="4"/>
        <v>BY05_I_8_7---&gt;BY02_VME 3_18_1_BYPLM.A30R5_A1 </v>
      </c>
      <c r="C177" s="146" t="s">
        <v>1086</v>
      </c>
      <c r="D177" s="146" t="s">
        <v>1103</v>
      </c>
      <c r="E177" s="146">
        <v>8</v>
      </c>
      <c r="F177" s="146">
        <v>7</v>
      </c>
      <c r="G177" s="146"/>
      <c r="H177" s="146" t="s">
        <v>1088</v>
      </c>
      <c r="I177" s="147" t="s">
        <v>1096</v>
      </c>
      <c r="J177" s="147">
        <v>18</v>
      </c>
      <c r="K177" s="147">
        <v>1</v>
      </c>
      <c r="L177" s="146" t="s">
        <v>1090</v>
      </c>
      <c r="M177" s="146" t="s">
        <v>1100</v>
      </c>
      <c r="N177" s="149" t="s">
        <v>1112</v>
      </c>
      <c r="O177" s="149" t="s">
        <v>1092</v>
      </c>
      <c r="P177" s="151"/>
    </row>
    <row r="178" spans="1:16" s="152" customFormat="1" ht="12.75">
      <c r="A178" s="146">
        <v>158</v>
      </c>
      <c r="B178" s="149" t="str">
        <f t="shared" si="4"/>
        <v>BY05_I_8_8---&gt;BY02_VME 3_18_2_BYPLM.A30R5_A2</v>
      </c>
      <c r="C178" s="146" t="s">
        <v>1086</v>
      </c>
      <c r="D178" s="146" t="s">
        <v>1103</v>
      </c>
      <c r="E178" s="146">
        <v>8</v>
      </c>
      <c r="F178" s="146">
        <v>8</v>
      </c>
      <c r="G178" s="146"/>
      <c r="H178" s="146" t="s">
        <v>1088</v>
      </c>
      <c r="I178" s="147" t="s">
        <v>1096</v>
      </c>
      <c r="J178" s="147">
        <v>18</v>
      </c>
      <c r="K178" s="147">
        <v>2</v>
      </c>
      <c r="L178" s="146" t="s">
        <v>1090</v>
      </c>
      <c r="M178" s="146" t="s">
        <v>1100</v>
      </c>
      <c r="N178" s="149" t="s">
        <v>1112</v>
      </c>
      <c r="O178" s="149" t="s">
        <v>1093</v>
      </c>
      <c r="P178" s="151"/>
    </row>
    <row r="179" spans="1:16" s="152" customFormat="1" ht="12.75">
      <c r="A179" s="146">
        <v>159</v>
      </c>
      <c r="B179" s="149" t="str">
        <f t="shared" si="4"/>
        <v>BY05_I_9_7---&gt;BY02_VME 3_18_3_BYPLM.A31R5_A1 </v>
      </c>
      <c r="C179" s="146" t="s">
        <v>1086</v>
      </c>
      <c r="D179" s="146" t="s">
        <v>1103</v>
      </c>
      <c r="E179" s="146">
        <v>9</v>
      </c>
      <c r="F179" s="146">
        <v>7</v>
      </c>
      <c r="G179" s="146"/>
      <c r="H179" s="146" t="s">
        <v>1088</v>
      </c>
      <c r="I179" s="147" t="s">
        <v>1096</v>
      </c>
      <c r="J179" s="147">
        <v>18</v>
      </c>
      <c r="K179" s="147">
        <v>3</v>
      </c>
      <c r="L179" s="146" t="s">
        <v>1090</v>
      </c>
      <c r="M179" s="146" t="s">
        <v>1100</v>
      </c>
      <c r="N179" s="149" t="s">
        <v>1113</v>
      </c>
      <c r="O179" s="149" t="s">
        <v>1092</v>
      </c>
      <c r="P179" s="151"/>
    </row>
    <row r="180" spans="1:16" s="152" customFormat="1" ht="12.75">
      <c r="A180" s="146">
        <v>160</v>
      </c>
      <c r="B180" s="149" t="str">
        <f t="shared" si="4"/>
        <v>BY05_I_9_8---&gt;BY02_VME 3_18_4_BYPLM.A31R5_A2</v>
      </c>
      <c r="C180" s="146" t="s">
        <v>1086</v>
      </c>
      <c r="D180" s="146" t="s">
        <v>1103</v>
      </c>
      <c r="E180" s="146">
        <v>9</v>
      </c>
      <c r="F180" s="146">
        <v>8</v>
      </c>
      <c r="G180" s="146"/>
      <c r="H180" s="146" t="s">
        <v>1088</v>
      </c>
      <c r="I180" s="147" t="s">
        <v>1096</v>
      </c>
      <c r="J180" s="147">
        <v>18</v>
      </c>
      <c r="K180" s="147">
        <v>4</v>
      </c>
      <c r="L180" s="146" t="s">
        <v>1090</v>
      </c>
      <c r="M180" s="146" t="s">
        <v>1100</v>
      </c>
      <c r="N180" s="149" t="s">
        <v>1113</v>
      </c>
      <c r="O180" s="149" t="s">
        <v>1093</v>
      </c>
      <c r="P180" s="151"/>
    </row>
    <row r="181" spans="1:16" s="152" customFormat="1" ht="12.75">
      <c r="A181" s="146">
        <v>161</v>
      </c>
      <c r="B181" s="149" t="str">
        <f t="shared" si="4"/>
        <v>BY05_I_10_7---&gt;BY02_VME 3_19_1_BYPLM.A32R5_A1 </v>
      </c>
      <c r="C181" s="146" t="s">
        <v>1086</v>
      </c>
      <c r="D181" s="146" t="s">
        <v>1103</v>
      </c>
      <c r="E181" s="146">
        <v>10</v>
      </c>
      <c r="F181" s="146">
        <v>7</v>
      </c>
      <c r="G181" s="146"/>
      <c r="H181" s="146" t="s">
        <v>1088</v>
      </c>
      <c r="I181" s="147" t="s">
        <v>1096</v>
      </c>
      <c r="J181" s="147">
        <v>19</v>
      </c>
      <c r="K181" s="147">
        <v>1</v>
      </c>
      <c r="L181" s="146" t="s">
        <v>1090</v>
      </c>
      <c r="M181" s="146" t="s">
        <v>1100</v>
      </c>
      <c r="N181" s="149" t="s">
        <v>1114</v>
      </c>
      <c r="O181" s="149" t="s">
        <v>1092</v>
      </c>
      <c r="P181" s="151"/>
    </row>
    <row r="182" spans="1:16" s="152" customFormat="1" ht="12.75">
      <c r="A182" s="146">
        <v>162</v>
      </c>
      <c r="B182" s="149" t="str">
        <f t="shared" si="4"/>
        <v>BY05_I_10_8---&gt;BY02_VME 3_19_2_BYPLM.A32R5_A2</v>
      </c>
      <c r="C182" s="146" t="s">
        <v>1086</v>
      </c>
      <c r="D182" s="146" t="s">
        <v>1103</v>
      </c>
      <c r="E182" s="146">
        <v>10</v>
      </c>
      <c r="F182" s="146">
        <v>8</v>
      </c>
      <c r="G182" s="146"/>
      <c r="H182" s="146" t="s">
        <v>1088</v>
      </c>
      <c r="I182" s="147" t="s">
        <v>1096</v>
      </c>
      <c r="J182" s="147">
        <v>19</v>
      </c>
      <c r="K182" s="147">
        <v>2</v>
      </c>
      <c r="L182" s="146" t="s">
        <v>1090</v>
      </c>
      <c r="M182" s="146" t="s">
        <v>1100</v>
      </c>
      <c r="N182" s="149" t="s">
        <v>1114</v>
      </c>
      <c r="O182" s="149" t="s">
        <v>1093</v>
      </c>
      <c r="P182" s="151"/>
    </row>
    <row r="183" spans="1:16" s="152" customFormat="1" ht="12.75">
      <c r="A183" s="146">
        <v>163</v>
      </c>
      <c r="B183" s="149" t="str">
        <f t="shared" si="4"/>
        <v>BY05_I_11_7---&gt;BY02_VME 3_19_3_BYPLM.A33R5_A1 </v>
      </c>
      <c r="C183" s="146" t="s">
        <v>1086</v>
      </c>
      <c r="D183" s="146" t="s">
        <v>1103</v>
      </c>
      <c r="E183" s="146">
        <v>11</v>
      </c>
      <c r="F183" s="146">
        <v>7</v>
      </c>
      <c r="G183" s="146"/>
      <c r="H183" s="146" t="s">
        <v>1088</v>
      </c>
      <c r="I183" s="147" t="s">
        <v>1096</v>
      </c>
      <c r="J183" s="147">
        <v>19</v>
      </c>
      <c r="K183" s="147">
        <v>3</v>
      </c>
      <c r="L183" s="146" t="s">
        <v>1090</v>
      </c>
      <c r="M183" s="146" t="s">
        <v>1100</v>
      </c>
      <c r="N183" s="149" t="s">
        <v>1115</v>
      </c>
      <c r="O183" s="149" t="s">
        <v>1092</v>
      </c>
      <c r="P183" s="151"/>
    </row>
    <row r="184" spans="1:16" s="152" customFormat="1" ht="12.75">
      <c r="A184" s="146">
        <v>164</v>
      </c>
      <c r="B184" s="149" t="str">
        <f t="shared" si="4"/>
        <v>BY05_I_11_8---&gt;BY02_VME 3_19_4_BYPLM.A33R5_A2</v>
      </c>
      <c r="C184" s="146" t="s">
        <v>1086</v>
      </c>
      <c r="D184" s="146" t="s">
        <v>1103</v>
      </c>
      <c r="E184" s="146">
        <v>11</v>
      </c>
      <c r="F184" s="146">
        <v>8</v>
      </c>
      <c r="G184" s="146"/>
      <c r="H184" s="146" t="s">
        <v>1088</v>
      </c>
      <c r="I184" s="147" t="s">
        <v>1096</v>
      </c>
      <c r="J184" s="147">
        <v>19</v>
      </c>
      <c r="K184" s="147">
        <v>4</v>
      </c>
      <c r="L184" s="146" t="s">
        <v>1090</v>
      </c>
      <c r="M184" s="146" t="s">
        <v>1100</v>
      </c>
      <c r="N184" s="149" t="s">
        <v>1115</v>
      </c>
      <c r="O184" s="149" t="s">
        <v>1093</v>
      </c>
      <c r="P184" s="151"/>
    </row>
    <row r="185" spans="1:16" s="152" customFormat="1" ht="12.75">
      <c r="A185" s="146">
        <v>165</v>
      </c>
      <c r="B185" s="149" t="str">
        <f t="shared" si="4"/>
        <v>BY05_I_12_7---&gt;BY02_VME 3_20_1_BYPLM.A34R5_A1 </v>
      </c>
      <c r="C185" s="146" t="s">
        <v>1086</v>
      </c>
      <c r="D185" s="146" t="s">
        <v>1103</v>
      </c>
      <c r="E185" s="146">
        <v>12</v>
      </c>
      <c r="F185" s="146">
        <v>7</v>
      </c>
      <c r="G185" s="146"/>
      <c r="H185" s="146" t="s">
        <v>1088</v>
      </c>
      <c r="I185" s="147" t="s">
        <v>1096</v>
      </c>
      <c r="J185" s="147">
        <v>20</v>
      </c>
      <c r="K185" s="147">
        <v>1</v>
      </c>
      <c r="L185" s="146" t="s">
        <v>1090</v>
      </c>
      <c r="M185" s="146" t="s">
        <v>1100</v>
      </c>
      <c r="N185" s="149" t="s">
        <v>1116</v>
      </c>
      <c r="O185" s="149" t="s">
        <v>1092</v>
      </c>
      <c r="P185" s="151"/>
    </row>
    <row r="186" spans="1:16" s="152" customFormat="1" ht="12.75">
      <c r="A186" s="146">
        <v>166</v>
      </c>
      <c r="B186" s="149" t="str">
        <f t="shared" si="4"/>
        <v>BY05_I_12_8---&gt;BY02_VME 3_20_2_BYPLM.A34R5_A2</v>
      </c>
      <c r="C186" s="146" t="s">
        <v>1086</v>
      </c>
      <c r="D186" s="146" t="s">
        <v>1103</v>
      </c>
      <c r="E186" s="146">
        <v>12</v>
      </c>
      <c r="F186" s="146">
        <v>8</v>
      </c>
      <c r="G186" s="146"/>
      <c r="H186" s="146" t="s">
        <v>1088</v>
      </c>
      <c r="I186" s="147" t="s">
        <v>1096</v>
      </c>
      <c r="J186" s="147">
        <v>20</v>
      </c>
      <c r="K186" s="147">
        <v>2</v>
      </c>
      <c r="L186" s="146" t="s">
        <v>1090</v>
      </c>
      <c r="M186" s="146" t="s">
        <v>1100</v>
      </c>
      <c r="N186" s="149" t="s">
        <v>1116</v>
      </c>
      <c r="O186" s="149" t="s">
        <v>1093</v>
      </c>
      <c r="P186" s="151"/>
    </row>
    <row r="187" spans="1:16" s="152" customFormat="1" ht="12.75">
      <c r="A187" s="110"/>
      <c r="B187" s="88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88"/>
      <c r="O187" s="88"/>
      <c r="P187" s="151"/>
    </row>
    <row r="192" spans="1:16" s="152" customFormat="1" ht="12.75">
      <c r="A192" s="110"/>
      <c r="B192" s="88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88"/>
      <c r="O192" s="88"/>
      <c r="P192" s="151"/>
    </row>
    <row r="193" spans="1:16" s="152" customFormat="1" ht="12.75">
      <c r="A193" s="110"/>
      <c r="B193" s="88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88"/>
      <c r="O193" s="88"/>
      <c r="P193" s="151"/>
    </row>
    <row r="194" spans="1:16" s="152" customFormat="1" ht="12.75">
      <c r="A194" s="110"/>
      <c r="B194" s="88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88"/>
      <c r="O194" s="88"/>
      <c r="P194" s="151"/>
    </row>
    <row r="195" spans="1:16" s="152" customFormat="1" ht="12.75">
      <c r="A195" s="110"/>
      <c r="B195" s="88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88"/>
      <c r="O195" s="88"/>
      <c r="P195" s="151"/>
    </row>
    <row r="196" spans="1:16" s="152" customFormat="1" ht="12.75">
      <c r="A196" s="110"/>
      <c r="B196" s="88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88"/>
      <c r="O196" s="88"/>
      <c r="P196" s="151"/>
    </row>
    <row r="197" spans="1:16" s="152" customFormat="1" ht="12.75">
      <c r="A197" s="110"/>
      <c r="B197" s="88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88"/>
      <c r="O197" s="88"/>
      <c r="P197" s="151"/>
    </row>
    <row r="198" spans="1:16" s="152" customFormat="1" ht="12.75">
      <c r="A198" s="110"/>
      <c r="B198" s="88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88"/>
      <c r="O198" s="88"/>
      <c r="P198" s="151"/>
    </row>
    <row r="199" spans="1:16" s="152" customFormat="1" ht="12.75">
      <c r="A199" s="110"/>
      <c r="B199" s="88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88"/>
      <c r="O199" s="88"/>
      <c r="P199" s="151"/>
    </row>
    <row r="200" spans="1:16" s="152" customFormat="1" ht="12.75">
      <c r="A200" s="110"/>
      <c r="B200" s="88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88"/>
      <c r="O200" s="88"/>
      <c r="P200" s="151"/>
    </row>
    <row r="201" spans="1:16" s="152" customFormat="1" ht="12.75">
      <c r="A201" s="110"/>
      <c r="B201" s="88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88"/>
      <c r="O201" s="88"/>
      <c r="P201" s="151"/>
    </row>
    <row r="202" spans="1:16" s="152" customFormat="1" ht="12.75">
      <c r="A202" s="110"/>
      <c r="B202" s="88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88"/>
      <c r="O202" s="88"/>
      <c r="P202" s="151"/>
    </row>
  </sheetData>
  <mergeCells count="15">
    <mergeCell ref="C162:F162"/>
    <mergeCell ref="H162:K162"/>
    <mergeCell ref="C122:F122"/>
    <mergeCell ref="H122:K122"/>
    <mergeCell ref="C82:F82"/>
    <mergeCell ref="H82:K82"/>
    <mergeCell ref="C2:F2"/>
    <mergeCell ref="H2:K2"/>
    <mergeCell ref="C42:F42"/>
    <mergeCell ref="H42:K42"/>
    <mergeCell ref="M163:O163"/>
    <mergeCell ref="M123:O123"/>
    <mergeCell ref="M3:O3"/>
    <mergeCell ref="M83:O83"/>
    <mergeCell ref="M43:O43"/>
  </mergeCells>
  <printOptions/>
  <pageMargins left="0.45" right="0.45" top="0.5" bottom="0.5" header="0.5" footer="0.5"/>
  <pageSetup horizontalDpi="355" verticalDpi="355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ferioli</cp:lastModifiedBy>
  <cp:lastPrinted>2008-06-18T12:51:50Z</cp:lastPrinted>
  <dcterms:created xsi:type="dcterms:W3CDTF">2002-06-24T12:46:40Z</dcterms:created>
  <dcterms:modified xsi:type="dcterms:W3CDTF">2008-06-23T09:14:27Z</dcterms:modified>
  <cp:category/>
  <cp:version/>
  <cp:contentType/>
  <cp:contentStatus/>
</cp:coreProperties>
</file>