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860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'Tighteners'!$A$1:$AK$80</definedName>
    <definedName name="Z_1E92D746_8DA4_46FE_A015_5B53E5097C4F_.wvu.PrintArea" localSheetId="1" hidden="1">'Tighteners'!$A$1:$AK$80</definedName>
    <definedName name="Z_63DF7B8E_55FC_4540_9521_9B1B7D3BF258_.wvu.PrintArea" localSheetId="0" hidden="1">'BLM chambers '!$A$1:$AK$50</definedName>
    <definedName name="Z_63DF7B8E_55FC_4540_9521_9B1B7D3BF258_.wvu.PrintArea" localSheetId="1" hidden="1">'Tighteners'!$X$17</definedName>
    <definedName name="Z_D1CD6718_E2E1_4B10_85C2_94715777E867_.wvu.PrintArea" localSheetId="1" hidden="1">'Tighteners'!$A$1:$W$79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F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F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F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J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<sst xmlns="http://schemas.openxmlformats.org/spreadsheetml/2006/main" count="714" uniqueCount="378">
  <si>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</si>
  <si>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</si>
  <si>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</si>
  <si>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</si>
  <si>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</si>
  <si>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</si>
  <si>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</si>
  <si>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</si>
  <si>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</si>
  <si>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</si>
  <si>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</si>
  <si>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</si>
  <si>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</si>
  <si>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</si>
  <si>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</si>
  <si>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</si>
  <si>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</si>
  <si>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</si>
  <si>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</si>
  <si>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</si>
  <si>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</si>
  <si>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</si>
  <si>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</si>
  <si>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</si>
  <si>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</si>
  <si>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</si>
  <si>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</si>
  <si>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</si>
  <si>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</si>
  <si>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</si>
  <si>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</si>
  <si>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</si>
  <si>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</si>
  <si>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</si>
  <si>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</si>
  <si>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</si>
  <si>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</si>
  <si>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</si>
  <si>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</si>
  <si>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</si>
  <si>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</si>
  <si>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</si>
  <si>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</si>
  <si>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</si>
  <si>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</si>
  <si>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</si>
  <si>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</si>
  <si>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</si>
  <si>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</si>
  <si>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</si>
  <si>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</si>
  <si>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</si>
  <si>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</si>
  <si>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</si>
  <si>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</si>
  <si>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</si>
  <si>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</si>
  <si>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</si>
  <si>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</si>
  <si>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</si>
  <si>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</si>
  <si>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</si>
  <si>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</si>
  <si>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</si>
  <si>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</si>
  <si>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</si>
  <si>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</si>
  <si>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</si>
  <si>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</si>
  <si>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</si>
  <si>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</si>
  <si>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</si>
  <si>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</si>
  <si>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</si>
  <si>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</si>
  <si>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</si>
  <si>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</si>
  <si>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</si>
  <si>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</si>
  <si>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</si>
  <si>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</si>
  <si>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</si>
  <si>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</si>
  <si>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</si>
  <si>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</si>
  <si>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</si>
  <si>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</si>
  <si>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</si>
  <si>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</si>
  <si>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</si>
  <si>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</si>
  <si>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</si>
  <si>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</si>
  <si>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</si>
  <si>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</si>
  <si>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</si>
  <si>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</si>
  <si>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</si>
  <si>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</si>
  <si>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</si>
  <si>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</si>
  <si>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</si>
  <si>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</si>
  <si>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</si>
  <si>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</si>
  <si>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</si>
  <si>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</si>
  <si>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</si>
  <si>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</si>
  <si>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</si>
  <si>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</si>
  <si>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</si>
  <si>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</si>
  <si>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</si>
  <si>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</si>
  <si>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</si>
  <si>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</si>
  <si>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</si>
  <si>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</si>
  <si>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</si>
  <si>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</si>
  <si>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</si>
  <si>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</si>
  <si>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</si>
  <si>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</si>
  <si>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</si>
  <si>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</si>
  <si>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</si>
  <si>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</si>
  <si>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</si>
  <si>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</si>
  <si>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</si>
  <si>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</si>
  <si>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</si>
  <si>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</si>
  <si>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</si>
  <si>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</si>
  <si>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</si>
  <si>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</si>
  <si>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</si>
  <si>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</si>
  <si>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</si>
  <si>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</si>
  <si>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</si>
  <si>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</si>
  <si>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</si>
  <si>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</si>
  <si>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</si>
  <si>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</si>
  <si>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</si>
  <si>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</si>
  <si>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</si>
  <si>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</si>
  <si>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</si>
  <si>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</si>
  <si>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</si>
  <si>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</si>
  <si>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</si>
  <si>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</si>
  <si>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</si>
  <si>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</si>
  <si>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</si>
  <si>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</si>
  <si>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</si>
  <si>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</si>
  <si>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</si>
  <si>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</si>
  <si>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</si>
  <si>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</si>
  <si>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</si>
  <si>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</si>
  <si>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</si>
  <si>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</si>
  <si>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</si>
  <si>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</si>
  <si>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</si>
  <si>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</si>
  <si>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</si>
  <si>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</si>
  <si>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</si>
  <si>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</si>
  <si>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</si>
  <si>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</si>
  <si>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</si>
  <si>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</si>
  <si>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</si>
  <si>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</si>
  <si>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</si>
  <si>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</si>
  <si>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</si>
  <si>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</si>
  <si>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</si>
  <si>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</si>
  <si>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</si>
  <si>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</si>
  <si>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</si>
  <si>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</si>
  <si>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</si>
  <si>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</si>
  <si>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</si>
  <si>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</si>
  <si>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</si>
  <si>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</si>
  <si>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</si>
  <si>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</si>
  <si>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</si>
  <si>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</si>
  <si>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</si>
  <si>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</si>
  <si>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</si>
  <si>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</si>
  <si>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</si>
  <si>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</si>
  <si>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</si>
  <si>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</si>
  <si>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</si>
  <si>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</si>
  <si>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</si>
  <si>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</si>
  <si>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</si>
  <si>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</si>
  <si>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</si>
  <si>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</si>
  <si>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</si>
  <si>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</si>
  <si>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</si>
  <si>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</si>
  <si>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</si>
  <si>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</si>
  <si>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</si>
  <si>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</si>
  <si>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</si>
  <si>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</si>
  <si>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</si>
  <si>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</si>
  <si>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</si>
  <si>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</si>
  <si>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</si>
  <si>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</si>
  <si>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</si>
  <si>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</si>
  <si>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</si>
  <si>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</si>
  <si>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</si>
  <si>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</si>
  <si>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</si>
  <si>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</si>
  <si>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</si>
  <si>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</si>
  <si>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</si>
  <si>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</si>
  <si>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</si>
  <si>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</si>
  <si>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</si>
  <si>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</si>
  <si>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</si>
  <si>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</si>
  <si>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</si>
  <si>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</si>
  <si>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</si>
  <si>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</si>
  <si>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</si>
  <si>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</si>
  <si>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</si>
  <si>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</si>
  <si>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</si>
  <si>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</si>
  <si>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</si>
  <si>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</si>
  <si>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</si>
  <si>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</si>
  <si>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</si>
  <si>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</si>
  <si>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</si>
  <si>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</si>
  <si>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</si>
  <si>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</si>
  <si>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</si>
  <si>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</si>
  <si>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</si>
  <si>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</si>
  <si>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</si>
  <si>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</si>
  <si>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</si>
  <si>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</si>
  <si>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</si>
  <si>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</si>
  <si>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</si>
  <si>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</si>
  <si>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</si>
  <si>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</si>
  <si>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</si>
  <si>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</si>
  <si>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</si>
  <si>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</si>
  <si>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</si>
  <si>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</si>
  <si>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Mikhail with Sh7</t>
  </si>
  <si>
    <t>send?</t>
  </si>
  <si>
    <t>CERAMICS</t>
  </si>
  <si>
    <t>Summary (7.06)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</si>
  <si>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</si>
  <si>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</si>
  <si>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</si>
  <si>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</si>
  <si>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</si>
  <si>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</si>
  <si>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</si>
  <si>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</si>
  <si>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</si>
  <si>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</si>
  <si>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</si>
  <si>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</si>
  <si>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</si>
  <si>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</si>
  <si>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</si>
  <si>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</si>
  <si>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</si>
  <si>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</si>
  <si>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</si>
  <si>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</si>
  <si>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</si>
  <si>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</si>
  <si>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</si>
  <si>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</si>
  <si>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</si>
  <si>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</si>
  <si>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</si>
  <si>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</si>
  <si>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</si>
  <si>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</si>
  <si>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</si>
  <si>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</si>
  <si>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</si>
  <si>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</si>
  <si>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</si>
  <si>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</si>
  <si>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</si>
  <si>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</si>
  <si>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</si>
  <si>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</si>
  <si>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</si>
  <si>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</si>
  <si>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</si>
  <si>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</si>
  <si>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</si>
  <si>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</si>
  <si>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</si>
  <si>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</si>
  <si>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</si>
  <si>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</si>
  <si>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</si>
  <si>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</si>
  <si>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</si>
  <si>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</si>
  <si>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</si>
  <si>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</si>
  <si>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</si>
  <si>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</si>
  <si>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lost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</si>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</sst>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3"/>
  <sheetViews>
    <sheetView tabSelected="1" workbookViewId="0" topLeftCell="A1">
      <pane xSplit="1" topLeftCell="W1" activePane="topRight" state="frozen"/>
      <selection pane="topLeft" activeCell="A28" sqref="A28"/>
      <selection pane="topRight" activeCell="AA6" sqref="AA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0" width="11.57421875" style="0" customWidth="1"/>
    <col min="31" max="31" width="9.28125" style="0" customWidth="1"/>
    <col min="32" max="33" width="13.57421875" style="0" customWidth="1"/>
    <col min="34" max="34" width="9.421875" style="0" customWidth="1"/>
    <col min="35" max="35" width="11.421875" style="0" customWidth="1"/>
  </cols>
  <sheetData>
    <row r="1" spans="1:34" ht="56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342</v>
      </c>
      <c r="K1" s="154" t="s">
        <v>337</v>
      </c>
      <c r="L1" s="189" t="s">
        <v>4</v>
      </c>
      <c r="M1" s="33" t="s">
        <v>29</v>
      </c>
      <c r="N1" s="38" t="s">
        <v>123</v>
      </c>
      <c r="O1" s="187" t="s">
        <v>338</v>
      </c>
      <c r="P1" s="33" t="s">
        <v>30</v>
      </c>
      <c r="Q1" s="156" t="s">
        <v>339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361</v>
      </c>
      <c r="AA1" s="216" t="s">
        <v>363</v>
      </c>
      <c r="AB1" s="166" t="s">
        <v>117</v>
      </c>
      <c r="AC1" s="217" t="s">
        <v>370</v>
      </c>
      <c r="AD1" s="166" t="s">
        <v>364</v>
      </c>
      <c r="AE1" s="166" t="s">
        <v>262</v>
      </c>
      <c r="AF1" s="165" t="s">
        <v>362</v>
      </c>
      <c r="AG1" s="209" t="s">
        <v>345</v>
      </c>
      <c r="AH1" s="209" t="s">
        <v>360</v>
      </c>
    </row>
    <row r="2" spans="1:34" ht="12.75">
      <c r="A2" s="41" t="s">
        <v>352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369</v>
      </c>
      <c r="AA2" s="52"/>
      <c r="AB2" s="53"/>
      <c r="AC2" s="220" t="s">
        <v>368</v>
      </c>
      <c r="AD2" s="53" t="s">
        <v>41</v>
      </c>
      <c r="AE2" s="220" t="s">
        <v>368</v>
      </c>
      <c r="AF2" s="88"/>
      <c r="AG2" s="88"/>
      <c r="AH2" s="88"/>
    </row>
    <row r="3" spans="1:34" ht="12.75">
      <c r="A3" s="170" t="s">
        <v>330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223" t="s">
        <v>371</v>
      </c>
      <c r="AF3" s="52"/>
      <c r="AG3" s="52"/>
      <c r="AH3" s="52"/>
    </row>
    <row r="4" spans="1:34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155">
        <v>4020</v>
      </c>
      <c r="AG4" s="155"/>
      <c r="AH4" s="155"/>
    </row>
    <row r="5" spans="1:34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73"/>
      <c r="AG5" s="73"/>
      <c r="AH5" s="73"/>
    </row>
    <row r="6" spans="1:34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315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Z6+AC6+AE6</f>
        <v>3781</v>
      </c>
      <c r="AB6" s="147">
        <f>Y6-K6</f>
        <v>-532</v>
      </c>
      <c r="AC6" s="91">
        <v>0</v>
      </c>
      <c r="AD6" s="147">
        <f>AC6+AB6</f>
        <v>-532</v>
      </c>
      <c r="AE6" s="202">
        <f>7+1</f>
        <v>8</v>
      </c>
      <c r="AF6" s="173">
        <f>Y6/D6+AE6</f>
        <v>3781</v>
      </c>
      <c r="AG6" s="88">
        <f>J6-(AA6*D6)</f>
        <v>524</v>
      </c>
      <c r="AH6" s="88"/>
    </row>
    <row r="7" spans="1:37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202">
        <f>208+1+1</f>
        <v>210</v>
      </c>
      <c r="AF7" s="173">
        <f>Y7/D7+AE7</f>
        <v>210</v>
      </c>
      <c r="AG7" s="88">
        <f aca="true" t="shared" si="3" ref="AG7:AG18">J7-(AA7*D7)</f>
        <v>385</v>
      </c>
      <c r="AH7" s="88"/>
      <c r="AI7"/>
      <c r="AJ7"/>
      <c r="AK7"/>
    </row>
    <row r="8" spans="1:34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321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Z8+AC8+AE8</f>
        <v>4029</v>
      </c>
      <c r="AB8" s="147">
        <f>Y8-K8</f>
        <v>-487</v>
      </c>
      <c r="AC8" s="91">
        <v>0</v>
      </c>
      <c r="AD8" s="147">
        <f>AC8+AB8</f>
        <v>-487</v>
      </c>
      <c r="AE8" s="202">
        <f>207+3+1</f>
        <v>211</v>
      </c>
      <c r="AF8" s="173">
        <f>Y8/D8+AE8</f>
        <v>4029</v>
      </c>
      <c r="AG8" s="173">
        <f t="shared" si="3"/>
        <v>661</v>
      </c>
      <c r="AH8" s="173" t="s">
        <v>350</v>
      </c>
    </row>
    <row r="9" spans="1:34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7291</v>
      </c>
      <c r="Q9" s="51" t="s">
        <v>318</v>
      </c>
      <c r="R9" s="171">
        <f t="shared" si="0"/>
        <v>-1319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Z9+AC9+AE9</f>
        <v>4102.5</v>
      </c>
      <c r="AB9" s="147">
        <f>Y9-K9</f>
        <v>-3284</v>
      </c>
      <c r="AC9" s="91">
        <v>1389</v>
      </c>
      <c r="AD9" s="147">
        <f>AC9+AB9</f>
        <v>-1895</v>
      </c>
      <c r="AE9" s="91">
        <f>AC9/D9</f>
        <v>694.5</v>
      </c>
      <c r="AF9" s="173">
        <f>Y9/D9+AE9</f>
        <v>3357.5</v>
      </c>
      <c r="AG9" s="173">
        <f t="shared" si="3"/>
        <v>405</v>
      </c>
      <c r="AH9" s="173" t="s">
        <v>351</v>
      </c>
    </row>
    <row r="10" spans="1:37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88">
        <f aca="true" t="shared" si="4" ref="AF10:AF18">Y10/D10+AE10</f>
        <v>0</v>
      </c>
      <c r="AG10" s="88"/>
      <c r="AH10" s="88"/>
      <c r="AI10"/>
      <c r="AJ10"/>
      <c r="AK10"/>
    </row>
    <row r="11" spans="1:34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306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306</v>
      </c>
      <c r="X11" s="163">
        <v>0</v>
      </c>
      <c r="Y11" s="162">
        <f>V11+W11+X11</f>
        <v>207126</v>
      </c>
      <c r="Z11" s="162">
        <v>207000</v>
      </c>
      <c r="AA11" s="162">
        <f>Z11+AC11+AE11</f>
        <v>207038.73770491802</v>
      </c>
      <c r="AB11" s="147">
        <f>Y11-K11</f>
        <v>-55479</v>
      </c>
      <c r="AC11" s="91">
        <v>0</v>
      </c>
      <c r="AD11" s="147">
        <f>AC11+AB11</f>
        <v>-55479</v>
      </c>
      <c r="AE11" s="202">
        <f>2363/D11</f>
        <v>38.73770491803279</v>
      </c>
      <c r="AF11" s="173">
        <f t="shared" si="4"/>
        <v>3434.245901639344</v>
      </c>
      <c r="AG11" s="173">
        <f t="shared" si="3"/>
        <v>-12366758</v>
      </c>
      <c r="AH11" s="173"/>
    </row>
    <row r="12" spans="1:37" s="15" customFormat="1" ht="12.75">
      <c r="A12" s="82" t="s">
        <v>343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88">
        <f t="shared" si="4"/>
        <v>0</v>
      </c>
      <c r="AG12" s="88">
        <f t="shared" si="3"/>
        <v>770</v>
      </c>
      <c r="AH12" s="88"/>
      <c r="AI12"/>
      <c r="AJ12"/>
      <c r="AK12"/>
    </row>
    <row r="13" spans="1:34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312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372</v>
      </c>
      <c r="X13" s="162">
        <v>1830</v>
      </c>
      <c r="Y13" s="162">
        <f>V13+W13+X13</f>
        <v>357575</v>
      </c>
      <c r="Z13" s="162">
        <v>10604</v>
      </c>
      <c r="AA13" s="162">
        <f>Z13+AC13+AE13</f>
        <v>60786.73224043716</v>
      </c>
      <c r="AB13" s="147">
        <f>Y13-K13</f>
        <v>-430240</v>
      </c>
      <c r="AC13" s="91">
        <v>49910</v>
      </c>
      <c r="AD13" s="147">
        <f>AC13+AB13</f>
        <v>-380330</v>
      </c>
      <c r="AE13" s="91">
        <f>AC13/D13</f>
        <v>272.73224043715845</v>
      </c>
      <c r="AF13" s="173">
        <f t="shared" si="4"/>
        <v>2226.6939890710382</v>
      </c>
      <c r="AG13" s="173">
        <f t="shared" si="3"/>
        <v>-10332692</v>
      </c>
      <c r="AH13" s="173" t="s">
        <v>351</v>
      </c>
    </row>
    <row r="14" spans="1:37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88">
        <f t="shared" si="4"/>
        <v>0</v>
      </c>
      <c r="AG14" s="88">
        <f t="shared" si="3"/>
        <v>0</v>
      </c>
      <c r="AH14" s="88"/>
      <c r="AI14"/>
      <c r="AJ14"/>
      <c r="AK14"/>
    </row>
    <row r="15" spans="1:37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88">
        <f t="shared" si="4"/>
        <v>0</v>
      </c>
      <c r="AG15" s="88"/>
      <c r="AH15" s="88"/>
      <c r="AI15"/>
      <c r="AJ15"/>
      <c r="AK15"/>
    </row>
    <row r="16" spans="1:34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313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Z16+AC16+AE16</f>
        <v>10604</v>
      </c>
      <c r="AB16" s="147">
        <f>Y16-K16</f>
        <v>-15205</v>
      </c>
      <c r="AC16" s="91">
        <v>0</v>
      </c>
      <c r="AD16" s="147">
        <f>AC16+AB16</f>
        <v>-15205</v>
      </c>
      <c r="AE16" s="202"/>
      <c r="AF16" s="173">
        <f t="shared" si="4"/>
        <v>1770.8333333333333</v>
      </c>
      <c r="AG16" s="173">
        <f t="shared" si="3"/>
        <v>-37794</v>
      </c>
      <c r="AH16" s="173" t="s">
        <v>351</v>
      </c>
    </row>
    <row r="17" spans="1:34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309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Z17+AC17+AE17</f>
        <v>4438</v>
      </c>
      <c r="AB17" s="147">
        <f>Y17-K17</f>
        <v>127</v>
      </c>
      <c r="AC17" s="147"/>
      <c r="AD17" s="147"/>
      <c r="AE17" s="202">
        <f>4+3+2</f>
        <v>9</v>
      </c>
      <c r="AF17" s="167">
        <f t="shared" si="4"/>
        <v>4441</v>
      </c>
      <c r="AG17" s="167">
        <f t="shared" si="3"/>
        <v>252</v>
      </c>
      <c r="AH17" s="167"/>
    </row>
    <row r="18" spans="1:34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310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Z18+AC18+AE18</f>
        <v>3590</v>
      </c>
      <c r="AB18" s="147">
        <f>Y18-K18</f>
        <v>-713</v>
      </c>
      <c r="AC18" s="91">
        <v>0</v>
      </c>
      <c r="AD18" s="147">
        <f>AC18+AB18</f>
        <v>-713</v>
      </c>
      <c r="AE18" s="202"/>
      <c r="AF18" s="173">
        <f t="shared" si="4"/>
        <v>3592</v>
      </c>
      <c r="AG18" s="173">
        <f t="shared" si="3"/>
        <v>715</v>
      </c>
      <c r="AH18" s="173"/>
    </row>
    <row r="19" spans="1:34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104"/>
      <c r="AG19" s="104">
        <f>J19-(AF19*D19)</f>
        <v>0</v>
      </c>
      <c r="AH19" s="104"/>
    </row>
    <row r="20" spans="1:34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Z20+AC20+AE20</f>
        <v>2503</v>
      </c>
      <c r="AB20" s="198">
        <f>Y20-K20</f>
        <v>-4543</v>
      </c>
      <c r="AC20" s="91">
        <v>0</v>
      </c>
      <c r="AD20" s="147">
        <f>AC20+AB20</f>
        <v>-4543</v>
      </c>
      <c r="AE20" s="199">
        <f>AC20/D20</f>
        <v>0</v>
      </c>
      <c r="AF20" s="179">
        <v>2611</v>
      </c>
      <c r="AG20" s="179">
        <f>J20-(AA20*D20)</f>
        <v>4014</v>
      </c>
      <c r="AH20" s="179"/>
    </row>
    <row r="21" spans="1:34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Z21+AC21+AE21</f>
        <v>5537</v>
      </c>
      <c r="AB21" s="198">
        <f>Y21-K21</f>
        <v>-5996</v>
      </c>
      <c r="AC21" s="91">
        <v>0</v>
      </c>
      <c r="AD21" s="147">
        <f>AC21+AB21</f>
        <v>-5996</v>
      </c>
      <c r="AE21" s="199">
        <f>AC21/D21</f>
        <v>0</v>
      </c>
      <c r="AF21" s="179">
        <v>3445</v>
      </c>
      <c r="AG21" s="179">
        <f>J21-(AA21*D21)</f>
        <v>-4108</v>
      </c>
      <c r="AH21" s="179"/>
    </row>
    <row r="22" spans="1:34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104"/>
      <c r="AG22" s="104">
        <f>J22-(AF22*D22)</f>
        <v>0</v>
      </c>
      <c r="AH22" s="104"/>
    </row>
    <row r="23" spans="1:34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52"/>
      <c r="AG23" s="52">
        <f>J23-(AF23*D23)</f>
        <v>0</v>
      </c>
      <c r="AH23" s="52"/>
    </row>
    <row r="24" spans="1:34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52"/>
      <c r="AG24" s="52"/>
      <c r="AH24" s="52"/>
    </row>
    <row r="25" spans="1:34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373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/>
      <c r="AE25" s="91">
        <v>0</v>
      </c>
      <c r="AF25" s="88">
        <f>Y25/D25+AE25</f>
        <v>347</v>
      </c>
      <c r="AG25" s="96">
        <f>J25-(AF25*D25)</f>
        <v>133</v>
      </c>
      <c r="AH25" s="96"/>
    </row>
    <row r="26" spans="1:34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104"/>
      <c r="AG26" s="104">
        <f>J26-(AF26*D26)</f>
        <v>0</v>
      </c>
      <c r="AH26" s="104"/>
    </row>
    <row r="27" spans="1:34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>Z27+AC27+AE27</f>
        <v>3780</v>
      </c>
      <c r="AB27" s="147">
        <f aca="true" t="shared" si="12" ref="AB27:AB32">Y27-K27</f>
        <v>-521</v>
      </c>
      <c r="AC27" s="91"/>
      <c r="AD27" s="91"/>
      <c r="AE27" s="91">
        <f aca="true" t="shared" si="13" ref="AE27:AE32">AC27/D27</f>
        <v>0</v>
      </c>
      <c r="AF27" s="167">
        <f aca="true" t="shared" si="14" ref="AF27:AF32">Y27/D27</f>
        <v>3784</v>
      </c>
      <c r="AG27" s="167">
        <f aca="true" t="shared" si="15" ref="AG27:AG32">J27-(AA27*D27)</f>
        <v>525</v>
      </c>
      <c r="AH27" s="167"/>
    </row>
    <row r="28" spans="1:34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311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>Z28+AC28+AE28</f>
        <v>4597.5</v>
      </c>
      <c r="AB28" s="147">
        <f t="shared" si="12"/>
        <v>2941</v>
      </c>
      <c r="AC28" s="91"/>
      <c r="AD28" s="147">
        <f>AC28+AB28</f>
        <v>2941</v>
      </c>
      <c r="AE28" s="91">
        <f>69/D28</f>
        <v>34.5</v>
      </c>
      <c r="AF28" s="167">
        <f>Y28/D28+AE28</f>
        <v>5810</v>
      </c>
      <c r="AG28" s="167">
        <f t="shared" si="15"/>
        <v>-585</v>
      </c>
      <c r="AH28" s="167"/>
    </row>
    <row r="29" spans="1:34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>Z29+AC29+AE29</f>
        <v>8300</v>
      </c>
      <c r="AB29" s="147">
        <f t="shared" si="12"/>
        <v>-305</v>
      </c>
      <c r="AC29" s="91"/>
      <c r="AD29" s="91"/>
      <c r="AE29" s="91">
        <f t="shared" si="13"/>
        <v>0</v>
      </c>
      <c r="AF29" s="167">
        <f t="shared" si="14"/>
        <v>4152.5</v>
      </c>
      <c r="AG29" s="167">
        <f t="shared" si="15"/>
        <v>-7220</v>
      </c>
      <c r="AH29" s="167"/>
    </row>
    <row r="30" spans="1:34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>Z30+AC30+AE30</f>
        <v>16400</v>
      </c>
      <c r="AB30" s="147">
        <f t="shared" si="12"/>
        <v>-814</v>
      </c>
      <c r="AC30" s="91"/>
      <c r="AD30" s="91"/>
      <c r="AE30" s="91">
        <f t="shared" si="13"/>
        <v>0</v>
      </c>
      <c r="AF30" s="167">
        <f t="shared" si="14"/>
        <v>4101.5</v>
      </c>
      <c r="AG30" s="167">
        <f t="shared" si="15"/>
        <v>-42460</v>
      </c>
      <c r="AH30" s="167"/>
    </row>
    <row r="31" spans="1:34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314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>Z31+AC31+AE31</f>
        <v>85500</v>
      </c>
      <c r="AB31" s="147">
        <f t="shared" si="12"/>
        <v>-4350</v>
      </c>
      <c r="AC31" s="91"/>
      <c r="AD31" s="91"/>
      <c r="AE31" s="91">
        <f t="shared" si="13"/>
        <v>0</v>
      </c>
      <c r="AF31" s="167">
        <f t="shared" si="14"/>
        <v>4063.3333333333335</v>
      </c>
      <c r="AG31" s="167">
        <f t="shared" si="15"/>
        <v>-1454580</v>
      </c>
      <c r="AH31" s="167"/>
    </row>
    <row r="32" spans="1:95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>Z32+AC32+AE32</f>
        <v>45600</v>
      </c>
      <c r="AB32" s="147">
        <f t="shared" si="12"/>
        <v>19810</v>
      </c>
      <c r="AC32" s="91"/>
      <c r="AD32" s="91"/>
      <c r="AE32" s="91">
        <f t="shared" si="13"/>
        <v>0</v>
      </c>
      <c r="AF32" s="179">
        <f t="shared" si="14"/>
        <v>7606.666666666667</v>
      </c>
      <c r="AG32" s="167">
        <f t="shared" si="15"/>
        <v>-245460</v>
      </c>
      <c r="AH32" s="179"/>
      <c r="AI32"/>
      <c r="AJ32"/>
      <c r="AK32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</row>
    <row r="33" spans="1:34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104"/>
      <c r="AG33" s="104">
        <f>J33-(AF33*D33)</f>
        <v>0</v>
      </c>
      <c r="AH33" s="104"/>
    </row>
    <row r="34" spans="1:34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88"/>
      <c r="AG34" s="88">
        <f>J34-(AF34*D34)</f>
        <v>0</v>
      </c>
      <c r="AH34" s="88"/>
    </row>
    <row r="35" spans="1:34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5"/>
      <c r="AG35" s="125">
        <f>J35-(AF35*D35)</f>
        <v>0</v>
      </c>
      <c r="AH35" s="125"/>
    </row>
    <row r="36" spans="1:34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6" ref="F36:F51">$E36*5/100</f>
        <v>205</v>
      </c>
      <c r="G36" s="86">
        <f>$G$4</f>
        <v>350</v>
      </c>
      <c r="H36" s="88">
        <f aca="true" t="shared" si="17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316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>Z36+AC36+AE36</f>
        <v>4133</v>
      </c>
      <c r="AB36" s="147">
        <f>Y36-K36</f>
        <v>-215</v>
      </c>
      <c r="AC36" s="147"/>
      <c r="AD36" s="147"/>
      <c r="AE36" s="202">
        <f>43+1</f>
        <v>44</v>
      </c>
      <c r="AF36" s="167">
        <f>Y36/D36</f>
        <v>4090</v>
      </c>
      <c r="AG36" s="167">
        <f>J36-(AA36*D36)</f>
        <v>557</v>
      </c>
      <c r="AH36" s="167"/>
    </row>
    <row r="37" spans="1:34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18" ref="E37:E51">$E$4</f>
        <v>4100</v>
      </c>
      <c r="F37" s="45">
        <f t="shared" si="16"/>
        <v>205</v>
      </c>
      <c r="G37" s="86">
        <f aca="true" t="shared" si="19" ref="G37:G51">$G$4</f>
        <v>350</v>
      </c>
      <c r="H37" s="88">
        <f t="shared" si="17"/>
        <v>35</v>
      </c>
      <c r="I37" s="46">
        <f aca="true" t="shared" si="20" ref="I37:I50">D37*(E37+F37+G37+H37)</f>
        <v>4690</v>
      </c>
      <c r="J37" s="152">
        <f aca="true" t="shared" si="21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2" ref="O37:O50">-K37+L37</f>
        <v>-145</v>
      </c>
      <c r="P37" s="96">
        <f aca="true" t="shared" si="23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4" ref="Y37:Y50">V37+W37+X37</f>
        <v>4092</v>
      </c>
      <c r="Z37" s="162">
        <v>4080</v>
      </c>
      <c r="AA37" s="162">
        <f>Z37+AC37+AE37</f>
        <v>4094</v>
      </c>
      <c r="AB37" s="147">
        <f aca="true" t="shared" si="25" ref="AB37:AB50">Y37-K37</f>
        <v>-213</v>
      </c>
      <c r="AC37" s="147"/>
      <c r="AD37" s="147"/>
      <c r="AE37" s="202">
        <v>14</v>
      </c>
      <c r="AF37" s="167">
        <f aca="true" t="shared" si="26" ref="AF37:AF50">Y37/D37</f>
        <v>4092</v>
      </c>
      <c r="AG37" s="167">
        <f aca="true" t="shared" si="27" ref="AG37:AG51">J37-(AA37*D37)</f>
        <v>596</v>
      </c>
      <c r="AH37" s="167"/>
    </row>
    <row r="38" spans="1:34" ht="12.75">
      <c r="A38" s="109" t="s">
        <v>34</v>
      </c>
      <c r="B38" s="108"/>
      <c r="C38" s="108" t="s">
        <v>35</v>
      </c>
      <c r="D38" s="110">
        <v>3</v>
      </c>
      <c r="E38" s="45">
        <f t="shared" si="18"/>
        <v>4100</v>
      </c>
      <c r="F38" s="45">
        <f t="shared" si="16"/>
        <v>205</v>
      </c>
      <c r="G38" s="86">
        <f t="shared" si="19"/>
        <v>350</v>
      </c>
      <c r="H38" s="88">
        <f t="shared" si="17"/>
        <v>35</v>
      </c>
      <c r="I38" s="46">
        <f t="shared" si="20"/>
        <v>14070</v>
      </c>
      <c r="J38" s="152">
        <f t="shared" si="21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322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>Z38+AC38+AE38</f>
        <v>19450</v>
      </c>
      <c r="AB38" s="147">
        <f t="shared" si="25"/>
        <v>-4631</v>
      </c>
      <c r="AC38" s="147">
        <v>0</v>
      </c>
      <c r="AD38" s="147">
        <f>AC38+AB38</f>
        <v>-4631</v>
      </c>
      <c r="AE38" s="147">
        <v>0</v>
      </c>
      <c r="AF38" s="195">
        <f>Y38/D38+AE21</f>
        <v>2761.3333333333335</v>
      </c>
      <c r="AG38" s="195">
        <f t="shared" si="27"/>
        <v>-44280</v>
      </c>
      <c r="AH38" s="195"/>
    </row>
    <row r="39" spans="1:34" ht="12.75">
      <c r="A39" s="109" t="s">
        <v>36</v>
      </c>
      <c r="B39" s="108"/>
      <c r="C39" s="108" t="s">
        <v>26</v>
      </c>
      <c r="D39" s="110">
        <v>3</v>
      </c>
      <c r="E39" s="45">
        <f t="shared" si="18"/>
        <v>4100</v>
      </c>
      <c r="F39" s="45">
        <f t="shared" si="16"/>
        <v>205</v>
      </c>
      <c r="G39" s="86">
        <f t="shared" si="19"/>
        <v>350</v>
      </c>
      <c r="H39" s="88">
        <f t="shared" si="17"/>
        <v>35</v>
      </c>
      <c r="I39" s="46">
        <f t="shared" si="20"/>
        <v>14070</v>
      </c>
      <c r="J39" s="152">
        <f t="shared" si="21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28" ref="N39:N50">-I39+L39</f>
        <v>-1770</v>
      </c>
      <c r="O39" s="130">
        <f t="shared" si="22"/>
        <v>-615</v>
      </c>
      <c r="P39" s="96">
        <f t="shared" si="23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>Z39+AC39+AE39</f>
        <v>11930</v>
      </c>
      <c r="AB39" s="147">
        <f t="shared" si="25"/>
        <v>-1579</v>
      </c>
      <c r="AC39" s="91">
        <v>1800</v>
      </c>
      <c r="AD39" s="147">
        <f>AC39+AB39</f>
        <v>221</v>
      </c>
      <c r="AE39" s="91">
        <f>AC39/D39</f>
        <v>600</v>
      </c>
      <c r="AF39" s="195">
        <f t="shared" si="26"/>
        <v>3778.6666666666665</v>
      </c>
      <c r="AG39" s="195">
        <f t="shared" si="27"/>
        <v>-21720</v>
      </c>
      <c r="AH39" s="195"/>
    </row>
    <row r="40" spans="1:34" ht="12.75">
      <c r="A40" s="109" t="s">
        <v>37</v>
      </c>
      <c r="B40" s="108"/>
      <c r="C40" s="108" t="s">
        <v>126</v>
      </c>
      <c r="D40" s="110">
        <v>6</v>
      </c>
      <c r="E40" s="45">
        <f t="shared" si="18"/>
        <v>4100</v>
      </c>
      <c r="F40" s="45">
        <f t="shared" si="16"/>
        <v>205</v>
      </c>
      <c r="G40" s="86">
        <f t="shared" si="19"/>
        <v>350</v>
      </c>
      <c r="H40" s="88">
        <f t="shared" si="17"/>
        <v>35</v>
      </c>
      <c r="I40" s="46">
        <f t="shared" si="20"/>
        <v>28140</v>
      </c>
      <c r="J40" s="152">
        <f t="shared" si="21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28"/>
        <v>-3140</v>
      </c>
      <c r="O40" s="130">
        <f t="shared" si="22"/>
        <v>-830</v>
      </c>
      <c r="P40" s="96">
        <f t="shared" si="23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4"/>
        <v>24000</v>
      </c>
      <c r="Z40" s="162">
        <v>24000</v>
      </c>
      <c r="AA40" s="162">
        <f>Z40+AC40+AE40</f>
        <v>24000</v>
      </c>
      <c r="AB40" s="147">
        <f t="shared" si="25"/>
        <v>-1830</v>
      </c>
      <c r="AC40" s="147"/>
      <c r="AD40" s="147"/>
      <c r="AE40" s="147"/>
      <c r="AF40" s="195">
        <f t="shared" si="26"/>
        <v>4000</v>
      </c>
      <c r="AG40" s="195">
        <f t="shared" si="27"/>
        <v>-115860</v>
      </c>
      <c r="AH40" s="195"/>
    </row>
    <row r="41" spans="1:34" ht="12.75">
      <c r="A41" s="109" t="s">
        <v>38</v>
      </c>
      <c r="B41" s="108"/>
      <c r="C41" s="108" t="s">
        <v>27</v>
      </c>
      <c r="D41" s="110">
        <v>3</v>
      </c>
      <c r="E41" s="45">
        <f t="shared" si="18"/>
        <v>4100</v>
      </c>
      <c r="F41" s="45">
        <f t="shared" si="16"/>
        <v>205</v>
      </c>
      <c r="G41" s="86">
        <f t="shared" si="19"/>
        <v>350</v>
      </c>
      <c r="H41" s="88">
        <f t="shared" si="17"/>
        <v>35</v>
      </c>
      <c r="I41" s="46">
        <f t="shared" si="20"/>
        <v>14070</v>
      </c>
      <c r="J41" s="152">
        <f t="shared" si="21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28"/>
        <v>-1670</v>
      </c>
      <c r="O41" s="130">
        <f t="shared" si="22"/>
        <v>-515</v>
      </c>
      <c r="P41" s="96">
        <f t="shared" si="23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4"/>
        <v>14306</v>
      </c>
      <c r="Z41" s="162">
        <v>12000</v>
      </c>
      <c r="AA41" s="162">
        <f>Z41+AC41+AE41</f>
        <v>12000</v>
      </c>
      <c r="AB41" s="147">
        <f t="shared" si="25"/>
        <v>1391</v>
      </c>
      <c r="AC41" s="147"/>
      <c r="AD41" s="147"/>
      <c r="AE41" s="147"/>
      <c r="AF41" s="167">
        <f t="shared" si="26"/>
        <v>4768.666666666667</v>
      </c>
      <c r="AG41" s="167">
        <f t="shared" si="27"/>
        <v>-21930</v>
      </c>
      <c r="AH41" s="167"/>
    </row>
    <row r="42" spans="1:34" ht="12.75">
      <c r="A42" s="109" t="s">
        <v>40</v>
      </c>
      <c r="B42" s="108"/>
      <c r="C42" s="108" t="s">
        <v>127</v>
      </c>
      <c r="D42" s="110">
        <v>2</v>
      </c>
      <c r="E42" s="45">
        <f t="shared" si="18"/>
        <v>4100</v>
      </c>
      <c r="F42" s="45">
        <f>$E42*30/100</f>
        <v>1230</v>
      </c>
      <c r="G42" s="86">
        <f t="shared" si="19"/>
        <v>350</v>
      </c>
      <c r="H42" s="88">
        <f>$G42*30/100</f>
        <v>105</v>
      </c>
      <c r="I42" s="46">
        <f t="shared" si="20"/>
        <v>11570</v>
      </c>
      <c r="J42" s="152">
        <f t="shared" si="21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28"/>
        <v>-7370</v>
      </c>
      <c r="O42" s="130">
        <f t="shared" si="22"/>
        <v>-4410</v>
      </c>
      <c r="P42" s="96">
        <f t="shared" si="23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4"/>
        <v>4200</v>
      </c>
      <c r="Z42" s="162">
        <v>4200</v>
      </c>
      <c r="AA42" s="162">
        <f>Z42+AC42+AE42</f>
        <v>4200</v>
      </c>
      <c r="AB42" s="147">
        <f t="shared" si="25"/>
        <v>-4410</v>
      </c>
      <c r="AC42" s="147"/>
      <c r="AD42" s="147"/>
      <c r="AE42" s="147"/>
      <c r="AF42" s="167">
        <f t="shared" si="26"/>
        <v>2100</v>
      </c>
      <c r="AG42" s="167">
        <f t="shared" si="27"/>
        <v>3170</v>
      </c>
      <c r="AH42" s="167"/>
    </row>
    <row r="43" spans="1:34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18"/>
        <v>4100</v>
      </c>
      <c r="F43" s="45">
        <f t="shared" si="16"/>
        <v>205</v>
      </c>
      <c r="G43" s="86">
        <f t="shared" si="19"/>
        <v>350</v>
      </c>
      <c r="H43" s="88">
        <f t="shared" si="17"/>
        <v>35</v>
      </c>
      <c r="I43" s="46">
        <f t="shared" si="20"/>
        <v>9380</v>
      </c>
      <c r="J43" s="152">
        <f t="shared" si="21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28"/>
        <v>-1108</v>
      </c>
      <c r="O43" s="130">
        <f t="shared" si="22"/>
        <v>-338</v>
      </c>
      <c r="P43" s="96">
        <f t="shared" si="23"/>
        <v>8204</v>
      </c>
      <c r="Q43" s="51" t="s">
        <v>320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4"/>
        <v>8204</v>
      </c>
      <c r="Z43" s="162">
        <v>8200</v>
      </c>
      <c r="AA43" s="162">
        <f>Z43+AC43+AE43</f>
        <v>8200</v>
      </c>
      <c r="AB43" s="147">
        <f t="shared" si="25"/>
        <v>-406</v>
      </c>
      <c r="AC43" s="147"/>
      <c r="AD43" s="147"/>
      <c r="AE43" s="147"/>
      <c r="AF43" s="167">
        <f t="shared" si="26"/>
        <v>4102</v>
      </c>
      <c r="AG43" s="167">
        <f t="shared" si="27"/>
        <v>-7020</v>
      </c>
      <c r="AH43" s="167"/>
    </row>
    <row r="44" spans="1:34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18"/>
        <v>4100</v>
      </c>
      <c r="F44" s="45">
        <f t="shared" si="16"/>
        <v>205</v>
      </c>
      <c r="G44" s="86">
        <f t="shared" si="19"/>
        <v>350</v>
      </c>
      <c r="H44" s="88">
        <f t="shared" si="17"/>
        <v>35</v>
      </c>
      <c r="I44" s="46">
        <f t="shared" si="20"/>
        <v>4690</v>
      </c>
      <c r="J44" s="152">
        <f t="shared" si="21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28"/>
        <v>-554</v>
      </c>
      <c r="O44" s="130">
        <f t="shared" si="22"/>
        <v>-169</v>
      </c>
      <c r="P44" s="96">
        <f t="shared" si="23"/>
        <v>4102</v>
      </c>
      <c r="Q44" s="51" t="s">
        <v>317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4"/>
        <v>4102</v>
      </c>
      <c r="Z44" s="162">
        <v>4100</v>
      </c>
      <c r="AA44" s="162">
        <f>Z44+AC44+AE44</f>
        <v>4100</v>
      </c>
      <c r="AB44" s="147">
        <f t="shared" si="25"/>
        <v>-203</v>
      </c>
      <c r="AC44" s="147"/>
      <c r="AD44" s="147"/>
      <c r="AE44" s="147"/>
      <c r="AF44" s="167">
        <f t="shared" si="26"/>
        <v>4102</v>
      </c>
      <c r="AG44" s="167">
        <f t="shared" si="27"/>
        <v>590</v>
      </c>
      <c r="AH44" s="167"/>
    </row>
    <row r="45" spans="1:34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18"/>
        <v>4100</v>
      </c>
      <c r="F45" s="45">
        <f t="shared" si="16"/>
        <v>205</v>
      </c>
      <c r="G45" s="86">
        <f t="shared" si="19"/>
        <v>350</v>
      </c>
      <c r="H45" s="88">
        <f t="shared" si="17"/>
        <v>35</v>
      </c>
      <c r="I45" s="46">
        <f t="shared" si="20"/>
        <v>4690</v>
      </c>
      <c r="J45" s="152">
        <f t="shared" si="21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28"/>
        <v>-490</v>
      </c>
      <c r="O45" s="130">
        <f t="shared" si="22"/>
        <v>-105</v>
      </c>
      <c r="P45" s="96">
        <f t="shared" si="23"/>
        <v>4102</v>
      </c>
      <c r="Q45" s="51" t="s">
        <v>317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4"/>
        <v>4102</v>
      </c>
      <c r="Z45" s="162">
        <v>4100</v>
      </c>
      <c r="AA45" s="162">
        <f>Z45+AC45+AE45</f>
        <v>4100</v>
      </c>
      <c r="AB45" s="147">
        <f t="shared" si="25"/>
        <v>-203</v>
      </c>
      <c r="AC45" s="147"/>
      <c r="AD45" s="147"/>
      <c r="AE45" s="147"/>
      <c r="AF45" s="167">
        <f t="shared" si="26"/>
        <v>4102</v>
      </c>
      <c r="AG45" s="167">
        <f t="shared" si="27"/>
        <v>590</v>
      </c>
      <c r="AH45" s="167"/>
    </row>
    <row r="46" spans="1:34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18"/>
        <v>4100</v>
      </c>
      <c r="F46" s="45">
        <f t="shared" si="16"/>
        <v>205</v>
      </c>
      <c r="G46" s="86">
        <f t="shared" si="19"/>
        <v>350</v>
      </c>
      <c r="H46" s="88">
        <f t="shared" si="17"/>
        <v>35</v>
      </c>
      <c r="I46" s="46">
        <f>D46*(E46+F46+G46+H46)</f>
        <v>4690</v>
      </c>
      <c r="J46" s="152">
        <f t="shared" si="21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28"/>
        <v>-490</v>
      </c>
      <c r="O46" s="130">
        <f t="shared" si="22"/>
        <v>-105</v>
      </c>
      <c r="P46" s="96">
        <f t="shared" si="23"/>
        <v>4102</v>
      </c>
      <c r="Q46" s="51" t="s">
        <v>317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4"/>
        <v>4102</v>
      </c>
      <c r="Z46" s="162">
        <v>4100</v>
      </c>
      <c r="AA46" s="162">
        <f>Z46+AC46+AE46</f>
        <v>4100</v>
      </c>
      <c r="AB46" s="147">
        <f t="shared" si="25"/>
        <v>-203</v>
      </c>
      <c r="AC46" s="147"/>
      <c r="AD46" s="147"/>
      <c r="AE46" s="147"/>
      <c r="AF46" s="167">
        <f t="shared" si="26"/>
        <v>4102</v>
      </c>
      <c r="AG46" s="167">
        <f t="shared" si="27"/>
        <v>590</v>
      </c>
      <c r="AH46" s="167"/>
    </row>
    <row r="47" spans="1:34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18"/>
        <v>4100</v>
      </c>
      <c r="F47" s="45">
        <f t="shared" si="16"/>
        <v>205</v>
      </c>
      <c r="G47" s="86">
        <f t="shared" si="19"/>
        <v>350</v>
      </c>
      <c r="H47" s="88">
        <f t="shared" si="17"/>
        <v>35</v>
      </c>
      <c r="I47" s="46">
        <f t="shared" si="20"/>
        <v>703.5</v>
      </c>
      <c r="J47" s="152">
        <f t="shared" si="21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28"/>
        <v>96.5</v>
      </c>
      <c r="O47" s="130">
        <f t="shared" si="22"/>
        <v>154.25</v>
      </c>
      <c r="P47" s="96">
        <f t="shared" si="23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4"/>
        <v>800</v>
      </c>
      <c r="Z47" s="162">
        <v>800</v>
      </c>
      <c r="AA47" s="162">
        <f>Z47+AC47+AE47</f>
        <v>800</v>
      </c>
      <c r="AB47" s="147">
        <f t="shared" si="25"/>
        <v>154.25</v>
      </c>
      <c r="AC47" s="147"/>
      <c r="AD47" s="147"/>
      <c r="AE47" s="147"/>
      <c r="AF47" s="167">
        <f t="shared" si="26"/>
        <v>5333.333333333334</v>
      </c>
      <c r="AG47" s="167">
        <f t="shared" si="27"/>
        <v>583.5</v>
      </c>
      <c r="AH47" s="167"/>
    </row>
    <row r="48" spans="1:34" ht="12.75">
      <c r="A48" s="107" t="s">
        <v>102</v>
      </c>
      <c r="B48" s="43"/>
      <c r="C48" s="75" t="s">
        <v>101</v>
      </c>
      <c r="D48" s="76">
        <v>0.1</v>
      </c>
      <c r="E48" s="45">
        <f t="shared" si="18"/>
        <v>4100</v>
      </c>
      <c r="F48" s="45">
        <f t="shared" si="16"/>
        <v>205</v>
      </c>
      <c r="G48" s="86">
        <f t="shared" si="19"/>
        <v>350</v>
      </c>
      <c r="H48" s="88">
        <f t="shared" si="17"/>
        <v>35</v>
      </c>
      <c r="I48" s="46">
        <f>D48*(E48+F48+G48+H48)</f>
        <v>469</v>
      </c>
      <c r="J48" s="152">
        <f t="shared" si="21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28"/>
        <v>-189</v>
      </c>
      <c r="O48" s="130">
        <f t="shared" si="22"/>
        <v>-150.5</v>
      </c>
      <c r="P48" s="96">
        <f t="shared" si="23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325</v>
      </c>
      <c r="X48" s="162">
        <v>140</v>
      </c>
      <c r="Y48" s="162">
        <f t="shared" si="24"/>
        <v>331</v>
      </c>
      <c r="Z48" s="162" t="s">
        <v>376</v>
      </c>
      <c r="AA48" s="162" t="e">
        <f>Z48+AC48+AE48</f>
        <v>#VALUE!</v>
      </c>
      <c r="AB48" s="91">
        <f t="shared" si="25"/>
        <v>-99.5</v>
      </c>
      <c r="AC48" s="147"/>
      <c r="AD48" s="147"/>
      <c r="AE48" s="147"/>
      <c r="AF48" s="88">
        <f t="shared" si="26"/>
        <v>3310</v>
      </c>
      <c r="AG48" s="88" t="e">
        <f t="shared" si="27"/>
        <v>#VALUE!</v>
      </c>
      <c r="AH48" s="88"/>
    </row>
    <row r="49" spans="1:34" ht="12.75">
      <c r="A49" s="107" t="s">
        <v>13</v>
      </c>
      <c r="B49" s="43"/>
      <c r="C49" s="75"/>
      <c r="D49" s="76">
        <v>1</v>
      </c>
      <c r="E49" s="45">
        <f t="shared" si="18"/>
        <v>4100</v>
      </c>
      <c r="F49" s="45">
        <f t="shared" si="16"/>
        <v>205</v>
      </c>
      <c r="G49" s="86">
        <f t="shared" si="19"/>
        <v>350</v>
      </c>
      <c r="H49" s="88">
        <f t="shared" si="17"/>
        <v>35</v>
      </c>
      <c r="I49" s="46">
        <f t="shared" si="20"/>
        <v>4690</v>
      </c>
      <c r="J49" s="152">
        <f t="shared" si="21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28"/>
        <v>-440</v>
      </c>
      <c r="O49" s="130">
        <f t="shared" si="22"/>
        <v>-55</v>
      </c>
      <c r="P49" s="96">
        <f t="shared" si="23"/>
        <v>4100</v>
      </c>
      <c r="Q49" s="51" t="s">
        <v>317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4"/>
        <v>4100</v>
      </c>
      <c r="Z49" s="162">
        <v>4100</v>
      </c>
      <c r="AA49" s="162">
        <f>Z49+AC49+AE49</f>
        <v>4100</v>
      </c>
      <c r="AB49" s="147">
        <f t="shared" si="25"/>
        <v>-205</v>
      </c>
      <c r="AC49" s="147"/>
      <c r="AD49" s="147"/>
      <c r="AE49" s="147"/>
      <c r="AF49" s="167">
        <f t="shared" si="26"/>
        <v>4100</v>
      </c>
      <c r="AG49" s="167">
        <f t="shared" si="27"/>
        <v>590</v>
      </c>
      <c r="AH49" s="167"/>
    </row>
    <row r="50" spans="1:34" ht="12.75">
      <c r="A50" s="107" t="s">
        <v>14</v>
      </c>
      <c r="B50" s="43"/>
      <c r="C50" s="75"/>
      <c r="D50" s="76">
        <v>1</v>
      </c>
      <c r="E50" s="45">
        <f t="shared" si="18"/>
        <v>4100</v>
      </c>
      <c r="F50" s="45">
        <f t="shared" si="16"/>
        <v>205</v>
      </c>
      <c r="G50" s="86">
        <f t="shared" si="19"/>
        <v>350</v>
      </c>
      <c r="H50" s="88">
        <f t="shared" si="17"/>
        <v>35</v>
      </c>
      <c r="I50" s="46">
        <f t="shared" si="20"/>
        <v>4690</v>
      </c>
      <c r="J50" s="152">
        <f t="shared" si="21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28"/>
        <v>-417</v>
      </c>
      <c r="O50" s="130">
        <f t="shared" si="22"/>
        <v>-32</v>
      </c>
      <c r="P50" s="96">
        <f t="shared" si="23"/>
        <v>4100</v>
      </c>
      <c r="Q50" s="51" t="s">
        <v>317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4"/>
        <v>4100</v>
      </c>
      <c r="Z50" s="162">
        <v>4100</v>
      </c>
      <c r="AA50" s="162">
        <f>Z50+AC50+AE50</f>
        <v>4100</v>
      </c>
      <c r="AB50" s="147">
        <f t="shared" si="25"/>
        <v>-205</v>
      </c>
      <c r="AC50" s="147"/>
      <c r="AD50" s="147"/>
      <c r="AE50" s="147"/>
      <c r="AF50" s="167">
        <f t="shared" si="26"/>
        <v>4100</v>
      </c>
      <c r="AG50" s="167">
        <f t="shared" si="27"/>
        <v>590</v>
      </c>
      <c r="AH50" s="167"/>
    </row>
    <row r="51" spans="1:41" ht="12.75">
      <c r="A51" s="221" t="s">
        <v>348</v>
      </c>
      <c r="B51" s="43" t="s">
        <v>349</v>
      </c>
      <c r="C51" s="75"/>
      <c r="D51" s="76">
        <v>0.05</v>
      </c>
      <c r="E51" s="45">
        <f t="shared" si="18"/>
        <v>4100</v>
      </c>
      <c r="F51" s="45">
        <f t="shared" si="16"/>
        <v>205</v>
      </c>
      <c r="G51" s="86">
        <f t="shared" si="19"/>
        <v>350</v>
      </c>
      <c r="H51" s="88">
        <f t="shared" si="17"/>
        <v>35</v>
      </c>
      <c r="I51" s="46">
        <f>D51*(E51+F51+G51+H51)</f>
        <v>234.5</v>
      </c>
      <c r="J51" s="152">
        <f t="shared" si="21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375</v>
      </c>
      <c r="X51" s="162"/>
      <c r="Y51" s="162"/>
      <c r="Z51" s="162"/>
      <c r="AA51" s="162"/>
      <c r="AB51" s="147"/>
      <c r="AC51" s="147"/>
      <c r="AD51" s="147"/>
      <c r="AE51" s="147">
        <v>0</v>
      </c>
      <c r="AF51" s="167"/>
      <c r="AG51" s="167">
        <f t="shared" si="27"/>
        <v>234.5</v>
      </c>
      <c r="AH51" s="167"/>
      <c r="AO51" t="s">
        <v>274</v>
      </c>
    </row>
    <row r="52" spans="1:34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5"/>
      <c r="AG52" s="135"/>
      <c r="AH52" s="135"/>
    </row>
    <row r="53" spans="1:36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21"/>
      <c r="AI53" s="13"/>
      <c r="AJ53" s="9"/>
    </row>
    <row r="54" spans="1:36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22"/>
      <c r="AG54" s="22"/>
      <c r="AH54" s="22"/>
      <c r="AI54" s="13"/>
      <c r="AJ54" s="18"/>
    </row>
    <row r="55" spans="2:36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21"/>
      <c r="AG55" s="21"/>
      <c r="AH55" s="21"/>
      <c r="AI55" s="13"/>
      <c r="AJ55" s="9"/>
    </row>
    <row r="56" spans="2:36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21"/>
      <c r="AG56" s="21"/>
      <c r="AH56" s="21"/>
      <c r="AI56" s="13"/>
      <c r="AJ56" s="9"/>
    </row>
    <row r="57" spans="1:38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342</v>
      </c>
      <c r="K57" s="154" t="s">
        <v>337</v>
      </c>
      <c r="L57" s="189" t="s">
        <v>4</v>
      </c>
      <c r="M57" s="33" t="s">
        <v>29</v>
      </c>
      <c r="N57" s="38" t="s">
        <v>123</v>
      </c>
      <c r="O57" s="187" t="s">
        <v>338</v>
      </c>
      <c r="P57" s="33" t="s">
        <v>30</v>
      </c>
      <c r="Q57" s="156" t="s">
        <v>339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361</v>
      </c>
      <c r="AA57" s="216" t="s">
        <v>363</v>
      </c>
      <c r="AB57" s="166" t="s">
        <v>377</v>
      </c>
      <c r="AC57" s="166" t="s">
        <v>374</v>
      </c>
      <c r="AD57" s="166" t="s">
        <v>364</v>
      </c>
      <c r="AE57" s="166" t="s">
        <v>262</v>
      </c>
      <c r="AF57" s="165" t="s">
        <v>365</v>
      </c>
      <c r="AG57" s="209" t="s">
        <v>345</v>
      </c>
      <c r="AH57" s="209" t="s">
        <v>360</v>
      </c>
      <c r="AI57" s="218" t="s">
        <v>340</v>
      </c>
      <c r="AJ57" s="190" t="s">
        <v>307</v>
      </c>
      <c r="AK57" s="190" t="s">
        <v>341</v>
      </c>
      <c r="AL57" s="218" t="s">
        <v>367</v>
      </c>
    </row>
    <row r="58" spans="2:36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371</v>
      </c>
      <c r="AC58" s="4"/>
      <c r="AD58" s="4"/>
      <c r="AE58" s="4"/>
      <c r="AF58" s="21"/>
      <c r="AG58" s="21"/>
      <c r="AH58" s="21"/>
      <c r="AI58" s="219" t="s">
        <v>366</v>
      </c>
      <c r="AJ58" s="8"/>
    </row>
    <row r="59" spans="1:37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104"/>
      <c r="AG59" s="104"/>
      <c r="AH59" s="104"/>
      <c r="AI59" s="72"/>
      <c r="AJ59" s="10"/>
      <c r="AK59" s="10"/>
    </row>
    <row r="60" spans="1:37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29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326</v>
      </c>
      <c r="X60" s="162">
        <v>2</v>
      </c>
      <c r="Y60" s="162">
        <f>V60+W60+X60</f>
        <v>2004</v>
      </c>
      <c r="Z60" s="162">
        <v>800</v>
      </c>
      <c r="AA60" s="162">
        <f>AE60+AF60</f>
        <v>2933</v>
      </c>
      <c r="AB60" s="202">
        <f>(3+2)/D60</f>
        <v>5</v>
      </c>
      <c r="AC60" s="91">
        <f>1344+560+225-1200</f>
        <v>929</v>
      </c>
      <c r="AD60" s="172">
        <f>AE60-AF60+500</f>
        <v>-575</v>
      </c>
      <c r="AE60" s="172">
        <f>AC60/D60</f>
        <v>929</v>
      </c>
      <c r="AF60" s="96">
        <f>Y60/D60</f>
        <v>2004</v>
      </c>
      <c r="AG60" s="88">
        <f aca="true" t="shared" si="30" ref="AG60:AG67">J60-(AA60*D60)</f>
        <v>937</v>
      </c>
      <c r="AH60" s="96"/>
      <c r="AI60" s="176" t="s">
        <v>263</v>
      </c>
      <c r="AJ60" s="205">
        <f>AF60+AI60+550</f>
        <v>3069</v>
      </c>
      <c r="AK60" s="172">
        <f>AJ60-4305</f>
        <v>-1236</v>
      </c>
    </row>
    <row r="61" spans="1:37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29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327</v>
      </c>
      <c r="X61" s="162">
        <v>4</v>
      </c>
      <c r="Y61" s="88">
        <f>V61+W61+X61</f>
        <v>4004</v>
      </c>
      <c r="Z61" s="162">
        <v>1600</v>
      </c>
      <c r="AA61" s="162">
        <f aca="true" t="shared" si="31" ref="AA61:AA68">AE61+AF61</f>
        <v>2540</v>
      </c>
      <c r="AB61" s="91"/>
      <c r="AC61" s="91">
        <v>1076</v>
      </c>
      <c r="AD61" s="172">
        <f>AE61-AF61+500</f>
        <v>-964</v>
      </c>
      <c r="AE61" s="172">
        <f>AC61/D61</f>
        <v>538</v>
      </c>
      <c r="AF61" s="96">
        <f>Y61/D61</f>
        <v>2002</v>
      </c>
      <c r="AG61" s="88">
        <f t="shared" si="30"/>
        <v>3430</v>
      </c>
      <c r="AH61" s="96"/>
      <c r="AI61" s="176" t="s">
        <v>273</v>
      </c>
      <c r="AJ61" s="205">
        <f>AF61+AI61+550</f>
        <v>3202</v>
      </c>
      <c r="AK61" s="172">
        <f>AJ61-4305</f>
        <v>-1103</v>
      </c>
    </row>
    <row r="62" spans="1:37" s="15" customFormat="1" ht="12.75">
      <c r="A62" s="99" t="s">
        <v>347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29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1"/>
        <v>0</v>
      </c>
      <c r="AB62" s="91"/>
      <c r="AC62" s="91"/>
      <c r="AD62" s="91"/>
      <c r="AE62" s="91"/>
      <c r="AF62" s="88"/>
      <c r="AG62" s="88"/>
      <c r="AH62" s="88"/>
      <c r="AI62" s="89" t="s">
        <v>263</v>
      </c>
      <c r="AJ62" s="214">
        <f>AF62+AI62+550</f>
        <v>1065</v>
      </c>
      <c r="AK62" s="91">
        <f>AJ62-4305</f>
        <v>-3240</v>
      </c>
    </row>
    <row r="63" spans="1:37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29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328</v>
      </c>
      <c r="X63" s="162">
        <v>2</v>
      </c>
      <c r="Y63" s="162">
        <f>V63+W63+X63</f>
        <v>2012</v>
      </c>
      <c r="Z63" s="162">
        <v>810</v>
      </c>
      <c r="AA63" s="162">
        <f t="shared" si="31"/>
        <v>3277</v>
      </c>
      <c r="AB63" s="91"/>
      <c r="AC63" s="91">
        <f>1800+675-10-1200</f>
        <v>1265</v>
      </c>
      <c r="AD63" s="172">
        <f>AE63-AF63+500</f>
        <v>-247</v>
      </c>
      <c r="AE63" s="172">
        <f>AC63/D63</f>
        <v>1265</v>
      </c>
      <c r="AF63" s="96">
        <f>Y63/D63</f>
        <v>2012</v>
      </c>
      <c r="AG63" s="88">
        <f t="shared" si="30"/>
        <v>978</v>
      </c>
      <c r="AH63" s="96"/>
      <c r="AI63" s="176" t="s">
        <v>263</v>
      </c>
      <c r="AJ63" s="205">
        <f>AF63+AI63+550</f>
        <v>3077</v>
      </c>
      <c r="AK63" s="172">
        <f>AJ63-4305</f>
        <v>-1228</v>
      </c>
    </row>
    <row r="64" spans="1:37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29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327</v>
      </c>
      <c r="X64" s="162">
        <v>4</v>
      </c>
      <c r="Y64" s="162">
        <f>V64+W64+X64</f>
        <v>4004</v>
      </c>
      <c r="Z64" s="162">
        <v>1600</v>
      </c>
      <c r="AA64" s="162">
        <f t="shared" si="31"/>
        <v>2469.5</v>
      </c>
      <c r="AB64" s="224">
        <f>(85+5)/D64</f>
        <v>45</v>
      </c>
      <c r="AC64" s="91">
        <f>3335-2400</f>
        <v>935</v>
      </c>
      <c r="AD64" s="172">
        <f>AE64-AF64+500</f>
        <v>-1034.5</v>
      </c>
      <c r="AE64" s="172">
        <f>AC64/D64</f>
        <v>467.5</v>
      </c>
      <c r="AF64" s="96">
        <f>Y64/D64</f>
        <v>2002</v>
      </c>
      <c r="AG64" s="88">
        <f t="shared" si="30"/>
        <v>2801</v>
      </c>
      <c r="AH64" s="96"/>
      <c r="AI64" s="176" t="s">
        <v>273</v>
      </c>
      <c r="AJ64" s="205">
        <f>AF64+AI64+550</f>
        <v>3202</v>
      </c>
      <c r="AK64" s="172">
        <f>AJ64-4305</f>
        <v>-1103</v>
      </c>
    </row>
    <row r="65" spans="1:35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29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1"/>
        <v>0</v>
      </c>
      <c r="AB65" s="91"/>
      <c r="AC65" s="91"/>
      <c r="AD65" s="91"/>
      <c r="AE65" s="91"/>
      <c r="AF65" s="88"/>
      <c r="AG65" s="88"/>
      <c r="AH65" s="88"/>
      <c r="AI65" s="89"/>
    </row>
    <row r="66" spans="1:37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29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319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327</v>
      </c>
      <c r="X66" s="162">
        <v>4</v>
      </c>
      <c r="Y66" s="162">
        <f>V66+W66+X66</f>
        <v>4004</v>
      </c>
      <c r="Z66" s="162">
        <v>2100</v>
      </c>
      <c r="AA66" s="162">
        <f t="shared" si="31"/>
        <v>2299.5</v>
      </c>
      <c r="AB66" s="91"/>
      <c r="AC66" s="91">
        <f>1700+1375-80-2400</f>
        <v>595</v>
      </c>
      <c r="AD66" s="172">
        <f>AE66-AF66+500</f>
        <v>-1204.5</v>
      </c>
      <c r="AE66" s="172">
        <f>AC66/D66</f>
        <v>297.5</v>
      </c>
      <c r="AF66" s="96">
        <f>Y66/D66</f>
        <v>2002</v>
      </c>
      <c r="AG66" s="88">
        <f t="shared" si="30"/>
        <v>3141</v>
      </c>
      <c r="AH66" s="96"/>
      <c r="AI66" s="176" t="s">
        <v>273</v>
      </c>
      <c r="AJ66" s="205">
        <f>AF66+AI66+550</f>
        <v>3202</v>
      </c>
      <c r="AK66" s="172">
        <f>AJ66-4305</f>
        <v>-1103</v>
      </c>
    </row>
    <row r="67" spans="1:37" ht="12.75">
      <c r="A67" s="109" t="s">
        <v>344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29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329</v>
      </c>
      <c r="X67" s="164">
        <v>6</v>
      </c>
      <c r="Y67" s="162">
        <f>V67+W67+X67</f>
        <v>5706</v>
      </c>
      <c r="Z67" s="162">
        <v>2400</v>
      </c>
      <c r="AA67" s="162">
        <f t="shared" si="31"/>
        <v>1973.3333333333333</v>
      </c>
      <c r="AB67" s="224">
        <f>(612+30)/D67</f>
        <v>214</v>
      </c>
      <c r="AC67">
        <v>0</v>
      </c>
      <c r="AD67" s="172">
        <f>AE67-AF67+500</f>
        <v>-1330.6666666666667</v>
      </c>
      <c r="AE67" s="172">
        <f>AB67/D67</f>
        <v>71.33333333333333</v>
      </c>
      <c r="AF67" s="96">
        <f>Y67/D67</f>
        <v>1902</v>
      </c>
      <c r="AG67" s="88">
        <f t="shared" si="30"/>
        <v>6845</v>
      </c>
      <c r="AH67" s="96"/>
      <c r="AI67" s="177" t="s">
        <v>263</v>
      </c>
      <c r="AJ67" s="205">
        <f>AF67+AI67+550</f>
        <v>2967</v>
      </c>
      <c r="AK67" s="172">
        <f>AJ67-4305</f>
        <v>-1338</v>
      </c>
    </row>
    <row r="68" spans="1:37" s="15" customFormat="1" ht="12.75">
      <c r="A68" s="210" t="s">
        <v>346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29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1"/>
        <v>0</v>
      </c>
      <c r="AB68" s="114"/>
      <c r="AC68" s="114"/>
      <c r="AD68" s="91"/>
      <c r="AE68" s="91"/>
      <c r="AF68" s="88"/>
      <c r="AG68" s="88"/>
      <c r="AH68" s="88"/>
      <c r="AI68" s="112" t="s">
        <v>263</v>
      </c>
      <c r="AJ68" s="214">
        <f>AF68+AI68+550</f>
        <v>1065</v>
      </c>
      <c r="AK68" s="91">
        <f>AJ68-4305</f>
        <v>-3240</v>
      </c>
    </row>
    <row r="69" spans="2:36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21"/>
      <c r="AG69" s="21"/>
      <c r="AH69" s="21"/>
      <c r="AI69" s="13"/>
      <c r="AJ69" s="8"/>
    </row>
    <row r="70" spans="1:36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21"/>
      <c r="AG70" s="21"/>
      <c r="AH70" s="21"/>
      <c r="AI70" s="13"/>
      <c r="AJ70" s="8"/>
    </row>
    <row r="71" spans="2:36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21"/>
      <c r="AG71" s="21"/>
      <c r="AH71" s="21"/>
      <c r="AI71" s="13"/>
      <c r="AJ71" s="8"/>
    </row>
    <row r="72" spans="2:36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21"/>
      <c r="AG72" s="21"/>
      <c r="AH72" s="21"/>
      <c r="AI72" s="13"/>
      <c r="AJ72" s="8"/>
    </row>
    <row r="73" spans="2:36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21"/>
      <c r="AG73" s="21"/>
      <c r="AH73" s="21"/>
      <c r="AI73" s="13"/>
      <c r="AJ73" s="8"/>
    </row>
    <row r="74" spans="2:36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21"/>
      <c r="AG74" s="21"/>
      <c r="AH74" s="21"/>
      <c r="AI74" s="13"/>
      <c r="AJ74" s="8"/>
    </row>
    <row r="75" spans="1:36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52"/>
      <c r="AG75" s="52"/>
      <c r="AH75" s="52"/>
      <c r="AI75" s="93"/>
      <c r="AJ75" s="9"/>
    </row>
    <row r="76" spans="1:36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52"/>
      <c r="AG76" s="52"/>
      <c r="AH76" s="52"/>
      <c r="AI76" s="93"/>
      <c r="AJ76" s="9"/>
    </row>
    <row r="77" spans="2:36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21"/>
      <c r="AG77" s="21"/>
      <c r="AH77" s="21"/>
      <c r="AI77" s="13"/>
      <c r="AJ77" s="8"/>
    </row>
    <row r="78" spans="2:36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21"/>
      <c r="AG78" s="21"/>
      <c r="AH78" s="21"/>
      <c r="AI78" s="13"/>
      <c r="AJ78" s="8"/>
    </row>
    <row r="79" spans="2:36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21"/>
      <c r="AG79" s="21"/>
      <c r="AH79" s="21"/>
      <c r="AI79" s="13"/>
      <c r="AJ79" s="8"/>
    </row>
    <row r="80" spans="2:36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21"/>
      <c r="AG80" s="21"/>
      <c r="AH80" s="21"/>
      <c r="AI80" s="13"/>
      <c r="AJ80" s="8"/>
    </row>
    <row r="81" spans="2:36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21"/>
      <c r="AG81" s="21"/>
      <c r="AH81" s="21"/>
      <c r="AI81" s="13"/>
      <c r="AJ81" s="8"/>
    </row>
    <row r="82" spans="2:36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21"/>
      <c r="AG82" s="21"/>
      <c r="AH82" s="21"/>
      <c r="AI82" s="13"/>
      <c r="AJ82" s="8"/>
    </row>
    <row r="83" spans="2:36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21"/>
      <c r="AG83" s="21"/>
      <c r="AH83" s="21"/>
      <c r="AI83" s="13"/>
      <c r="AJ83" s="8"/>
    </row>
    <row r="84" spans="1:36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21"/>
      <c r="AG84" s="21"/>
      <c r="AH84" s="21"/>
      <c r="AI84" s="13"/>
      <c r="AJ84" s="8"/>
    </row>
    <row r="85" spans="2:36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21"/>
      <c r="AG85" s="21"/>
      <c r="AH85" s="21"/>
      <c r="AI85" s="13"/>
      <c r="AJ85" s="8"/>
    </row>
    <row r="86" spans="2:36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21"/>
      <c r="AG86" s="21"/>
      <c r="AH86" s="21"/>
      <c r="AI86" s="13"/>
      <c r="AJ86" s="8"/>
    </row>
    <row r="87" spans="2:36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21"/>
      <c r="AG87" s="21"/>
      <c r="AH87" s="21"/>
      <c r="AI87" s="13"/>
      <c r="AJ87" s="8"/>
    </row>
    <row r="88" spans="2:36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21"/>
      <c r="AG88" s="21"/>
      <c r="AH88" s="21"/>
      <c r="AI88" s="13"/>
      <c r="AJ88" s="8"/>
    </row>
    <row r="89" spans="2:36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21"/>
      <c r="AG89" s="21"/>
      <c r="AH89" s="21"/>
      <c r="AI89" s="13"/>
      <c r="AJ89" s="8"/>
    </row>
    <row r="90" spans="2:36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21"/>
      <c r="AG90" s="21"/>
      <c r="AH90" s="21"/>
      <c r="AI90" s="13"/>
      <c r="AJ90" s="8"/>
    </row>
    <row r="91" spans="2:36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21"/>
      <c r="AG91" s="21"/>
      <c r="AH91" s="21"/>
      <c r="AI91" s="13"/>
      <c r="AJ91" s="8"/>
    </row>
    <row r="92" spans="2:36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21"/>
      <c r="AG92" s="21"/>
      <c r="AH92" s="21"/>
      <c r="AI92" s="13"/>
      <c r="AJ92" s="8"/>
    </row>
    <row r="93" spans="2:36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21"/>
      <c r="AG93" s="21"/>
      <c r="AH93" s="21"/>
      <c r="AI93" s="13"/>
      <c r="AJ93" s="8"/>
    </row>
    <row r="94" spans="2:36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21"/>
      <c r="AG94" s="21"/>
      <c r="AH94" s="21"/>
      <c r="AI94" s="13"/>
      <c r="AJ94" s="8"/>
    </row>
    <row r="95" spans="2:36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21"/>
      <c r="AG95" s="21"/>
      <c r="AH95" s="21"/>
      <c r="AI95" s="13"/>
      <c r="AJ95" s="8"/>
    </row>
    <row r="96" spans="2:36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21"/>
      <c r="AG96" s="21"/>
      <c r="AH96" s="21"/>
      <c r="AI96" s="13"/>
      <c r="AJ96" s="8"/>
    </row>
    <row r="97" spans="2:36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21"/>
      <c r="AG97" s="21"/>
      <c r="AH97" s="21"/>
      <c r="AI97" s="13"/>
      <c r="AJ97" s="8"/>
    </row>
    <row r="98" spans="2:36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21"/>
      <c r="AG98" s="21"/>
      <c r="AH98" s="21"/>
      <c r="AI98" s="13"/>
      <c r="AJ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206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5" width="7.8515625" style="28" customWidth="1"/>
    <col min="6" max="6" width="8.140625" style="28" customWidth="1"/>
    <col min="7" max="7" width="11.28125" style="5" customWidth="1"/>
    <col min="8" max="8" width="12.28125" style="7" customWidth="1"/>
    <col min="9" max="9" width="12.28125" style="6" customWidth="1"/>
    <col min="10" max="10" width="13.8515625" style="4" customWidth="1"/>
    <col min="11" max="11" width="10.57421875" style="17" customWidth="1"/>
    <col min="12" max="12" width="10.57421875" style="4" customWidth="1"/>
    <col min="13" max="13" width="11.28125" style="23" customWidth="1"/>
    <col min="14" max="15" width="10.57421875" style="31" customWidth="1"/>
    <col min="16" max="18" width="10.57421875" style="13" customWidth="1"/>
    <col min="19" max="20" width="10.7109375" style="23" customWidth="1"/>
    <col min="21" max="21" width="10.57421875" style="4" customWidth="1"/>
    <col min="22" max="22" width="10.57421875" style="21" customWidth="1"/>
    <col min="23" max="23" width="24.421875" style="0" customWidth="1"/>
    <col min="24" max="24" width="86.00390625" style="2" customWidth="1"/>
  </cols>
  <sheetData>
    <row r="1" spans="1:50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 t="s">
        <v>287</v>
      </c>
      <c r="H1" t="s">
        <v>287</v>
      </c>
      <c r="I1"/>
      <c r="J1" t="s">
        <v>294</v>
      </c>
      <c r="K1" t="s">
        <v>308</v>
      </c>
      <c r="L1" t="s">
        <v>308</v>
      </c>
      <c r="M1"/>
      <c r="N1"/>
      <c r="O1"/>
      <c r="P1"/>
      <c r="Q1"/>
      <c r="R1"/>
      <c r="S1"/>
      <c r="T1"/>
      <c r="U1"/>
      <c r="V1"/>
      <c r="W1"/>
      <c r="X1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12.75">
      <c r="A2"/>
      <c r="B2"/>
      <c r="C2"/>
      <c r="D2" s="181" t="s">
        <v>128</v>
      </c>
      <c r="E2" s="143" t="s">
        <v>136</v>
      </c>
      <c r="F2"/>
      <c r="G2" s="181" t="s">
        <v>128</v>
      </c>
      <c r="H2" s="143" t="s">
        <v>136</v>
      </c>
      <c r="I2" t="s">
        <v>134</v>
      </c>
      <c r="J2"/>
      <c r="K2" s="181" t="s">
        <v>128</v>
      </c>
      <c r="L2" s="143" t="s">
        <v>136</v>
      </c>
      <c r="M2"/>
      <c r="N2"/>
      <c r="O2"/>
      <c r="P2"/>
      <c r="Q2"/>
      <c r="R2"/>
      <c r="S2"/>
      <c r="T2"/>
      <c r="U2"/>
      <c r="V2"/>
      <c r="X2"/>
      <c r="Y2" s="18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170" ht="12.75">
      <c r="A3"/>
      <c r="B3"/>
      <c r="C3"/>
      <c r="D3" t="s">
        <v>295</v>
      </c>
      <c r="E3"/>
      <c r="F3"/>
      <c r="G3" t="s">
        <v>296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</row>
    <row r="4" spans="1:170" ht="12.75">
      <c r="A4"/>
      <c r="B4" t="s">
        <v>285</v>
      </c>
      <c r="C4"/>
      <c r="D4" s="183"/>
      <c r="E4" s="183"/>
      <c r="F4" s="146" t="s">
        <v>91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/>
      <c r="Y4" s="18"/>
      <c r="Z4" s="1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1:170" s="10" customFormat="1" ht="12.75">
      <c r="A5"/>
      <c r="B5"/>
      <c r="C5"/>
      <c r="D5" s="183"/>
      <c r="E5" s="18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18"/>
      <c r="Z5" s="1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</row>
    <row r="6" spans="1:170" ht="12.75">
      <c r="A6"/>
      <c r="B6"/>
      <c r="C6"/>
      <c r="D6" s="183"/>
      <c r="E6" s="18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/>
      <c r="Y6" s="18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</row>
    <row r="7" spans="1:170" ht="12.75">
      <c r="A7"/>
      <c r="B7"/>
      <c r="C7"/>
      <c r="D7" s="183"/>
      <c r="E7" s="18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/>
      <c r="Y7" s="18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ht="12.75">
      <c r="A8"/>
      <c r="B8"/>
      <c r="C8"/>
      <c r="D8" s="183"/>
      <c r="E8" s="18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/>
      <c r="Y8" s="18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25" s="15" customFormat="1" ht="12.75">
      <c r="A9"/>
      <c r="B9"/>
      <c r="C9"/>
      <c r="D9" s="183"/>
      <c r="E9" s="18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8"/>
    </row>
    <row r="10" spans="1:170" ht="12.75">
      <c r="A10"/>
      <c r="B10"/>
      <c r="C10"/>
      <c r="D10" s="183"/>
      <c r="E10" s="18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/>
      <c r="Y10" s="1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ht="12.75">
      <c r="A11"/>
      <c r="B11"/>
      <c r="C11"/>
      <c r="D11" s="183"/>
      <c r="E11" s="18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/>
      <c r="Y11" s="18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0" ht="12.75">
      <c r="A12"/>
      <c r="B12"/>
      <c r="C12"/>
      <c r="D12" s="183">
        <v>2200</v>
      </c>
      <c r="E12" s="183">
        <v>0</v>
      </c>
      <c r="F12"/>
      <c r="G12">
        <v>2200</v>
      </c>
      <c r="H12">
        <v>0</v>
      </c>
      <c r="I12" t="s">
        <v>91</v>
      </c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 s="1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</row>
    <row r="13" spans="1:170" ht="12.75">
      <c r="A13"/>
      <c r="B13"/>
      <c r="C13"/>
      <c r="D13"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ht="12.75">
      <c r="A14"/>
      <c r="B14"/>
      <c r="C14"/>
      <c r="D14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 s="18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ht="12.75">
      <c r="A15"/>
      <c r="B15">
        <v>11</v>
      </c>
      <c r="C15" s="15">
        <v>13.03</v>
      </c>
      <c r="D15" s="15">
        <v>278</v>
      </c>
      <c r="E15" s="15">
        <v>825</v>
      </c>
      <c r="F15" s="15"/>
      <c r="G15" s="15">
        <v>278</v>
      </c>
      <c r="H15" s="15">
        <v>825</v>
      </c>
      <c r="I15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ht="12.75">
      <c r="A16"/>
      <c r="B16">
        <v>12</v>
      </c>
      <c r="C16">
        <v>24.03</v>
      </c>
      <c r="D16">
        <v>3279</v>
      </c>
      <c r="E16">
        <v>676</v>
      </c>
      <c r="F16"/>
      <c r="G16">
        <v>2995</v>
      </c>
      <c r="H16">
        <v>676</v>
      </c>
      <c r="I16" t="s">
        <v>24</v>
      </c>
      <c r="J16">
        <v>30.03</v>
      </c>
      <c r="K16"/>
      <c r="L16"/>
      <c r="M16"/>
      <c r="N16"/>
      <c r="O16"/>
      <c r="P16"/>
      <c r="Q16"/>
      <c r="R16"/>
      <c r="S16"/>
      <c r="T16"/>
      <c r="U16"/>
      <c r="V16"/>
      <c r="X16"/>
      <c r="Y16" s="18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70" ht="12.75">
      <c r="A17"/>
      <c r="B17">
        <v>13</v>
      </c>
      <c r="C17"/>
      <c r="D17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 s="18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</row>
    <row r="18" spans="1:170" ht="12.75">
      <c r="A18"/>
      <c r="B18">
        <v>14</v>
      </c>
      <c r="C18"/>
      <c r="D18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 s="18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</row>
    <row r="19" spans="1:170" ht="12.75">
      <c r="A19"/>
      <c r="B19">
        <v>15</v>
      </c>
      <c r="C19">
        <v>11.04</v>
      </c>
      <c r="D19">
        <v>2000</v>
      </c>
      <c r="E19">
        <v>1144</v>
      </c>
      <c r="F19"/>
      <c r="G19">
        <v>2000</v>
      </c>
      <c r="H19">
        <v>1144</v>
      </c>
      <c r="I19" t="s">
        <v>24</v>
      </c>
      <c r="J19">
        <v>19.04</v>
      </c>
      <c r="K19"/>
      <c r="L19"/>
      <c r="M19"/>
      <c r="N19"/>
      <c r="O19"/>
      <c r="P19"/>
      <c r="Q19"/>
      <c r="R19"/>
      <c r="S19"/>
      <c r="T19"/>
      <c r="U19"/>
      <c r="V19"/>
      <c r="X19"/>
      <c r="Y19" s="18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</row>
    <row r="20" spans="1:170" ht="12.75">
      <c r="A20"/>
      <c r="B20">
        <v>16</v>
      </c>
      <c r="C20">
        <v>18.04</v>
      </c>
      <c r="D20">
        <v>3000</v>
      </c>
      <c r="E20">
        <v>558</v>
      </c>
      <c r="F20"/>
      <c r="G20">
        <v>3250</v>
      </c>
      <c r="H20">
        <v>558</v>
      </c>
      <c r="I20" t="s">
        <v>24</v>
      </c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 s="18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</row>
    <row r="21" spans="1:25" s="15" customFormat="1" ht="12.75">
      <c r="A21"/>
      <c r="B21">
        <v>17</v>
      </c>
      <c r="C21">
        <v>28.04</v>
      </c>
      <c r="D21">
        <v>1439</v>
      </c>
      <c r="E21">
        <v>2270</v>
      </c>
      <c r="F21"/>
      <c r="G21">
        <v>1439</v>
      </c>
      <c r="H21">
        <v>2520</v>
      </c>
      <c r="I21" t="s">
        <v>24</v>
      </c>
      <c r="J21">
        <v>5.06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 s="18"/>
    </row>
    <row r="22" spans="1:170" ht="12.75">
      <c r="A22"/>
      <c r="B22">
        <v>23</v>
      </c>
      <c r="C22" s="182" t="s">
        <v>300</v>
      </c>
      <c r="D22" s="142">
        <f>SUM(D12:D21)</f>
        <v>12196</v>
      </c>
      <c r="E22" s="142">
        <f>SUM(E12:E21)</f>
        <v>5473</v>
      </c>
      <c r="F22"/>
      <c r="G22" s="146">
        <f>SUM(G12:G21)</f>
        <v>12162</v>
      </c>
      <c r="H22" s="146">
        <f>SUM(H12:H21)</f>
        <v>5723</v>
      </c>
      <c r="I22" s="146" t="s">
        <v>24</v>
      </c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 s="18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</row>
    <row r="23" spans="1:17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</row>
    <row r="24" spans="1:170" ht="12.75">
      <c r="A24"/>
      <c r="B24"/>
      <c r="C24" s="159" t="s">
        <v>291</v>
      </c>
      <c r="D24" s="15"/>
      <c r="E24" s="15"/>
      <c r="F24" s="15"/>
      <c r="G24" s="15">
        <v>15233</v>
      </c>
      <c r="H24" s="15">
        <v>7747</v>
      </c>
      <c r="I24" t="s">
        <v>24</v>
      </c>
      <c r="J24" t="s">
        <v>298</v>
      </c>
      <c r="K24"/>
      <c r="L24"/>
      <c r="M24"/>
      <c r="N24"/>
      <c r="O24"/>
      <c r="P24"/>
      <c r="Q24"/>
      <c r="R24"/>
      <c r="S24"/>
      <c r="T24"/>
      <c r="U24"/>
      <c r="V24"/>
      <c r="X24"/>
      <c r="Y24" s="1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</row>
    <row r="25" spans="1:170" s="10" customFormat="1" ht="12.75">
      <c r="A25"/>
      <c r="B25"/>
      <c r="C25" s="15"/>
      <c r="D25" s="15"/>
      <c r="E25" s="15"/>
      <c r="F25" s="15"/>
      <c r="G25" s="10">
        <v>5537</v>
      </c>
      <c r="H25" s="10">
        <v>2503</v>
      </c>
      <c r="I25" s="10" t="s">
        <v>293</v>
      </c>
      <c r="J25" s="10">
        <v>11.05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18"/>
      <c r="Z25" s="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</row>
    <row r="26" spans="1:25" s="15" customFormat="1" ht="12.75">
      <c r="A26"/>
      <c r="B26"/>
      <c r="C26" s="159" t="s">
        <v>291</v>
      </c>
      <c r="D26" s="159"/>
      <c r="E26" s="159"/>
      <c r="F26" s="159"/>
      <c r="G26" s="159">
        <f>5537+8245</f>
        <v>13782</v>
      </c>
      <c r="H26" s="159">
        <f>2503+2720</f>
        <v>5223</v>
      </c>
      <c r="I26" s="178" t="s">
        <v>297</v>
      </c>
      <c r="J26" s="82"/>
      <c r="K26" s="181">
        <f>G26/4</f>
        <v>3445.5</v>
      </c>
      <c r="L26" s="181">
        <f>H26/2</f>
        <v>2611.5</v>
      </c>
      <c r="M26"/>
      <c r="N26"/>
      <c r="O26"/>
      <c r="P26"/>
      <c r="Q26"/>
      <c r="R26"/>
      <c r="S26"/>
      <c r="T26"/>
      <c r="U26"/>
      <c r="V26"/>
      <c r="W26"/>
      <c r="X26"/>
      <c r="Y26" s="18"/>
    </row>
    <row r="27" spans="1:17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X27"/>
      <c r="Y27" s="18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</row>
    <row r="28" spans="1:170" s="10" customFormat="1" ht="12.75">
      <c r="A28"/>
      <c r="B28"/>
      <c r="C28" t="s">
        <v>359</v>
      </c>
      <c r="D28"/>
      <c r="E28"/>
      <c r="F28"/>
      <c r="G28">
        <f>G24-G26</f>
        <v>1451</v>
      </c>
      <c r="H28">
        <f>H24-H26</f>
        <v>2524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18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</row>
    <row r="29" spans="1:17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X29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</row>
    <row r="30" spans="1:17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</row>
    <row r="31" spans="1:170" s="1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8"/>
      <c r="Z31" s="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</row>
    <row r="32" spans="1:17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X32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</row>
    <row r="33" spans="1:17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X33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</row>
    <row r="34" spans="1:17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</row>
    <row r="35" spans="1:17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</row>
    <row r="36" spans="1:17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</row>
    <row r="37" spans="1:17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/>
      <c r="Y37" s="18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</row>
    <row r="38" spans="1:17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Y38" s="18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</row>
    <row r="39" spans="1:170" s="10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8"/>
      <c r="Z39" s="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</row>
    <row r="40" spans="1:25" s="1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8"/>
    </row>
    <row r="41" spans="1:17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X41"/>
      <c r="Y41" s="18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</row>
    <row r="42" spans="1:1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X42"/>
      <c r="Y42" s="18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</row>
    <row r="43" spans="1:170" s="14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8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</row>
    <row r="44" spans="1:17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X44"/>
      <c r="Y44" s="18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</row>
    <row r="45" spans="1:17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/>
      <c r="Y45" s="18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</row>
    <row r="46" spans="1:17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X46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</row>
    <row r="47" spans="1:17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/>
      <c r="Y47" s="18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</row>
    <row r="48" spans="1:25" s="1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0"/>
    </row>
    <row r="49" spans="1:170" s="10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8"/>
      <c r="Z49" s="16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</row>
    <row r="50" spans="1:25" s="15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8"/>
    </row>
    <row r="51" spans="1:170" s="1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20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</row>
    <row r="52" spans="1:25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20"/>
    </row>
    <row r="53" spans="1:25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20"/>
    </row>
    <row r="54" spans="1:25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20"/>
    </row>
    <row r="55" spans="1:25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20"/>
    </row>
    <row r="56" spans="1:25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20"/>
    </row>
    <row r="57" spans="1:25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20"/>
    </row>
    <row r="58" spans="1:25" s="12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20"/>
    </row>
    <row r="59" spans="1:25" s="12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20"/>
    </row>
    <row r="60" spans="1:25" s="1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2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X61"/>
      <c r="Y61" s="18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X62"/>
      <c r="Y62" s="18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/>
      <c r="Y63" s="18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 s="18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/>
      <c r="Y65" s="18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/>
      <c r="Y66" s="18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X67"/>
      <c r="Y67" s="18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X68"/>
      <c r="Y68" s="18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s="10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8"/>
      <c r="Z69" s="1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25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8"/>
    </row>
    <row r="71" spans="1:25" s="15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8"/>
    </row>
    <row r="72" spans="1:25" s="1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8"/>
    </row>
    <row r="73" spans="1:25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8"/>
    </row>
    <row r="74" spans="1:50" s="10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8"/>
      <c r="Z74" s="16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X75"/>
      <c r="Y75" s="18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37" s="15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8"/>
      <c r="AK76" s="9"/>
    </row>
    <row r="77" spans="1:25" s="15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8"/>
    </row>
    <row r="78" spans="1:25" s="1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8"/>
    </row>
    <row r="79" spans="1:50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/>
      <c r="Y79" s="18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/>
      <c r="Y80" s="18"/>
      <c r="Z80" s="15"/>
    </row>
    <row r="81" spans="1:26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26"/>
      <c r="Z81" s="32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X82"/>
      <c r="Y82" s="18"/>
      <c r="Z82" s="15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X83"/>
      <c r="Y83" s="18"/>
      <c r="Z83" s="15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X84"/>
      <c r="Y84" s="19"/>
    </row>
    <row r="85" spans="1:2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X85"/>
      <c r="Y85" s="19"/>
    </row>
    <row r="86" spans="1:25" s="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27"/>
    </row>
    <row r="87" spans="1:2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/>
      <c r="Y87" s="19"/>
    </row>
    <row r="88" spans="1:2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X88"/>
      <c r="Y88" s="19"/>
    </row>
    <row r="89" spans="1:2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X89"/>
      <c r="Y89" s="19"/>
    </row>
    <row r="90" spans="1:2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X90"/>
      <c r="Y90" s="19"/>
    </row>
    <row r="91" spans="1:5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/>
      <c r="Y91" s="18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/>
      <c r="Y92" s="18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2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/>
      <c r="Y93" s="19"/>
    </row>
    <row r="94" spans="1:2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/>
      <c r="Y94" s="19"/>
    </row>
    <row r="95" spans="1:2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X95"/>
      <c r="Y95" s="19"/>
    </row>
    <row r="96" spans="1:2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X96"/>
      <c r="Y96" s="19"/>
    </row>
    <row r="97" spans="1:2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X97"/>
      <c r="Y97" s="19"/>
    </row>
    <row r="98" spans="1:2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X98"/>
      <c r="Y98" s="19"/>
    </row>
    <row r="99" spans="1:2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X99"/>
      <c r="Y99" s="19"/>
    </row>
    <row r="100" spans="1:25" s="1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27"/>
    </row>
    <row r="101" spans="1:2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/>
      <c r="Y101" s="19"/>
    </row>
    <row r="102" spans="1:2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X102"/>
      <c r="Y102" s="19"/>
    </row>
    <row r="103" spans="1:2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X103"/>
      <c r="Y103" s="19"/>
    </row>
    <row r="104" spans="1:2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X104"/>
      <c r="Y104" s="19"/>
    </row>
    <row r="105" spans="1:2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/>
      <c r="Y105" s="19"/>
    </row>
    <row r="106" spans="1:2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/>
      <c r="Y106" s="19"/>
    </row>
    <row r="107" spans="1:2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/>
      <c r="Y107" s="19"/>
    </row>
    <row r="108" spans="1:2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/>
      <c r="Y108" s="19"/>
    </row>
    <row r="109" spans="1:2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/>
      <c r="Y109" s="19"/>
    </row>
    <row r="110" spans="1:2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/>
      <c r="Y110" s="19"/>
    </row>
    <row r="111" spans="1:2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/>
      <c r="Y111" s="19"/>
    </row>
    <row r="112" spans="1:2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/>
      <c r="Y112" s="8"/>
    </row>
    <row r="113" spans="1:2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/>
      <c r="Y113" s="8"/>
    </row>
    <row r="114" spans="1:2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/>
      <c r="Y114" s="8"/>
    </row>
    <row r="115" spans="24:25" ht="12.75">
      <c r="X115" s="8"/>
      <c r="Y115" s="8"/>
    </row>
    <row r="116" spans="24:25" ht="12.75">
      <c r="X116" s="8"/>
      <c r="Y116" s="8"/>
    </row>
    <row r="117" spans="24:25" ht="12.75">
      <c r="X117" s="8"/>
      <c r="Y117" s="8"/>
    </row>
    <row r="118" spans="24:25" ht="12.75">
      <c r="X118" s="8"/>
      <c r="Y118" s="8"/>
    </row>
    <row r="119" spans="24:25" ht="12.75">
      <c r="X119" s="8"/>
      <c r="Y119" s="8"/>
    </row>
    <row r="120" spans="24:25" ht="12.75">
      <c r="X120" s="8"/>
      <c r="Y120" s="8"/>
    </row>
    <row r="121" spans="24:25" ht="12.75">
      <c r="X121" s="8"/>
      <c r="Y121" s="8"/>
    </row>
    <row r="122" spans="24:25" ht="12.75">
      <c r="X122" s="8"/>
      <c r="Y122" s="8"/>
    </row>
    <row r="123" spans="24:25" ht="12.75">
      <c r="X123" s="8"/>
      <c r="Y123" s="8"/>
    </row>
    <row r="124" spans="24:25" ht="12.75">
      <c r="X124" s="8"/>
      <c r="Y124" s="8"/>
    </row>
    <row r="125" spans="24:25" ht="12.75">
      <c r="X125" s="8"/>
      <c r="Y125" s="8"/>
    </row>
    <row r="126" spans="24:25" ht="12.75">
      <c r="X126" s="8"/>
      <c r="Y126" s="8"/>
    </row>
    <row r="127" spans="24:25" ht="12.75">
      <c r="X127" s="8"/>
      <c r="Y127" s="8"/>
    </row>
    <row r="128" spans="24:25" ht="12.75">
      <c r="X128" s="8"/>
      <c r="Y128" s="8"/>
    </row>
    <row r="129" spans="24:25" ht="12.75">
      <c r="X129" s="8"/>
      <c r="Y129" s="8"/>
    </row>
    <row r="130" spans="24:25" ht="12.75">
      <c r="X130" s="8"/>
      <c r="Y130" s="8"/>
    </row>
    <row r="131" spans="24:25" ht="12.75">
      <c r="X131" s="8"/>
      <c r="Y131" s="8"/>
    </row>
    <row r="132" spans="24:25" ht="12.75">
      <c r="X132" s="8"/>
      <c r="Y132" s="8"/>
    </row>
    <row r="133" spans="24:25" ht="12.75">
      <c r="X133" s="8"/>
      <c r="Y133" s="8"/>
    </row>
    <row r="134" spans="24:25" ht="12.75">
      <c r="X134" s="8"/>
      <c r="Y134" s="8"/>
    </row>
    <row r="135" spans="24:25" ht="12.75">
      <c r="X135" s="8"/>
      <c r="Y135" s="8"/>
    </row>
    <row r="136" spans="24:25" ht="12.75">
      <c r="X136" s="8"/>
      <c r="Y136" s="8"/>
    </row>
    <row r="137" spans="24:25" ht="12.75">
      <c r="X137" s="8"/>
      <c r="Y137" s="8"/>
    </row>
    <row r="138" spans="24:25" ht="12.75">
      <c r="X138" s="8"/>
      <c r="Y138" s="8"/>
    </row>
    <row r="139" spans="24:25" ht="12.75">
      <c r="X139" s="8"/>
      <c r="Y139" s="8"/>
    </row>
    <row r="140" spans="24:25" ht="12.75">
      <c r="X140" s="8"/>
      <c r="Y140" s="8"/>
    </row>
    <row r="141" spans="24:25" ht="12.75">
      <c r="X141" s="8"/>
      <c r="Y141" s="8"/>
    </row>
    <row r="142" spans="24:25" ht="12.75">
      <c r="X142" s="8"/>
      <c r="Y142" s="8"/>
    </row>
    <row r="143" spans="24:25" ht="12.75">
      <c r="X143" s="8"/>
      <c r="Y143" s="8"/>
    </row>
    <row r="144" spans="24:25" ht="12.75">
      <c r="X144" s="8"/>
      <c r="Y144" s="8"/>
    </row>
    <row r="145" spans="24:25" ht="12.75">
      <c r="X145" s="8"/>
      <c r="Y145" s="8"/>
    </row>
    <row r="146" spans="24:25" ht="12.75">
      <c r="X146" s="8"/>
      <c r="Y146" s="8"/>
    </row>
    <row r="147" spans="24:25" ht="12.75">
      <c r="X147" s="8"/>
      <c r="Y147" s="8"/>
    </row>
    <row r="148" spans="24:25" ht="12.75">
      <c r="X148" s="8"/>
      <c r="Y148" s="8"/>
    </row>
    <row r="149" spans="24:25" ht="12.75">
      <c r="X149" s="8"/>
      <c r="Y149" s="8"/>
    </row>
    <row r="150" spans="24:25" ht="12.75">
      <c r="X150" s="8"/>
      <c r="Y150" s="8"/>
    </row>
    <row r="151" spans="24:25" ht="12.75">
      <c r="X151" s="8"/>
      <c r="Y151" s="8"/>
    </row>
    <row r="152" spans="24:25" ht="12.75">
      <c r="X152" s="8"/>
      <c r="Y152" s="8"/>
    </row>
    <row r="153" spans="24:25" ht="12.75">
      <c r="X153" s="8"/>
      <c r="Y153" s="8"/>
    </row>
    <row r="154" spans="24:25" ht="12.75">
      <c r="X154" s="8"/>
      <c r="Y154" s="8"/>
    </row>
    <row r="155" spans="24:25" ht="12.75">
      <c r="X155" s="8"/>
      <c r="Y155" s="8"/>
    </row>
    <row r="156" spans="24:25" ht="12.75">
      <c r="X156" s="8"/>
      <c r="Y156" s="8"/>
    </row>
    <row r="157" spans="24:25" ht="12.75">
      <c r="X157" s="8"/>
      <c r="Y157" s="8"/>
    </row>
    <row r="158" spans="24:25" ht="12.75">
      <c r="X158" s="8"/>
      <c r="Y158" s="8"/>
    </row>
    <row r="159" spans="24:25" ht="12.75">
      <c r="X159" s="8"/>
      <c r="Y159" s="8"/>
    </row>
    <row r="160" spans="24:25" ht="12.75">
      <c r="X160" s="8"/>
      <c r="Y160" s="8"/>
    </row>
    <row r="161" spans="24:25" ht="12.75">
      <c r="X161" s="8"/>
      <c r="Y161" s="8"/>
    </row>
    <row r="162" spans="24:25" ht="12.75">
      <c r="X162" s="8"/>
      <c r="Y162" s="8"/>
    </row>
    <row r="163" spans="24:25" ht="12.75">
      <c r="X163" s="8"/>
      <c r="Y163" s="8"/>
    </row>
    <row r="164" spans="24:25" ht="12.75">
      <c r="X164" s="8"/>
      <c r="Y164" s="8"/>
    </row>
    <row r="165" spans="24:25" ht="12.75">
      <c r="X165" s="8"/>
      <c r="Y165" s="8"/>
    </row>
    <row r="166" spans="24:25" ht="12.75">
      <c r="X166" s="8"/>
      <c r="Y166" s="8"/>
    </row>
    <row r="167" spans="24:25" ht="12.75">
      <c r="X167" s="8"/>
      <c r="Y167" s="8"/>
    </row>
    <row r="168" spans="24:25" ht="12.75">
      <c r="X168" s="8"/>
      <c r="Y168" s="8"/>
    </row>
    <row r="169" spans="24:25" ht="12.75">
      <c r="X169" s="8"/>
      <c r="Y169" s="8"/>
    </row>
    <row r="170" spans="24:25" ht="12.75">
      <c r="X170" s="8"/>
      <c r="Y170" s="8"/>
    </row>
    <row r="171" spans="24:25" ht="12.75">
      <c r="X171" s="8"/>
      <c r="Y171" s="8"/>
    </row>
    <row r="172" spans="24:25" ht="12.75">
      <c r="X172" s="8"/>
      <c r="Y172" s="8"/>
    </row>
    <row r="173" spans="24:25" ht="12.75">
      <c r="X173" s="8"/>
      <c r="Y173" s="8"/>
    </row>
    <row r="174" spans="24:25" ht="12.75">
      <c r="X174" s="8"/>
      <c r="Y174" s="8"/>
    </row>
    <row r="175" spans="24:25" ht="12.75">
      <c r="X175" s="8"/>
      <c r="Y175" s="8"/>
    </row>
    <row r="176" spans="24:25" ht="12.75">
      <c r="X176" s="8"/>
      <c r="Y176" s="8"/>
    </row>
    <row r="177" spans="24:25" ht="12.75">
      <c r="X177" s="8"/>
      <c r="Y177" s="8"/>
    </row>
    <row r="178" spans="24:25" ht="12.75">
      <c r="X178" s="8"/>
      <c r="Y178" s="8"/>
    </row>
    <row r="179" spans="24:25" ht="12.75">
      <c r="X179" s="8"/>
      <c r="Y179" s="8"/>
    </row>
    <row r="180" spans="24:25" ht="12.75">
      <c r="X180" s="8"/>
      <c r="Y180" s="8"/>
    </row>
    <row r="181" spans="24:25" ht="12.75">
      <c r="X181" s="8"/>
      <c r="Y181" s="8"/>
    </row>
    <row r="182" spans="24:25" ht="12.75">
      <c r="X182" s="8"/>
      <c r="Y182" s="8"/>
    </row>
    <row r="183" spans="24:25" ht="12.75">
      <c r="X183" s="8"/>
      <c r="Y183" s="8"/>
    </row>
    <row r="184" spans="24:25" ht="12.75">
      <c r="X184" s="8"/>
      <c r="Y184" s="8"/>
    </row>
    <row r="185" spans="24:25" ht="12.75">
      <c r="X185" s="8"/>
      <c r="Y185" s="8"/>
    </row>
    <row r="186" spans="24:25" ht="12.75">
      <c r="X186" s="8"/>
      <c r="Y186" s="8"/>
    </row>
    <row r="187" spans="24:25" ht="12.75">
      <c r="X187" s="8"/>
      <c r="Y187" s="8"/>
    </row>
    <row r="188" spans="24:25" ht="12.75">
      <c r="X188" s="8"/>
      <c r="Y188" s="8"/>
    </row>
    <row r="189" spans="24:25" ht="12.75">
      <c r="X189" s="8"/>
      <c r="Y189" s="8"/>
    </row>
    <row r="190" spans="24:25" ht="12.75">
      <c r="X190" s="8"/>
      <c r="Y190" s="8"/>
    </row>
    <row r="191" spans="24:25" ht="12.75">
      <c r="X191" s="8"/>
      <c r="Y191" s="8"/>
    </row>
    <row r="192" spans="24:25" ht="12.75">
      <c r="X192" s="8"/>
      <c r="Y192" s="8"/>
    </row>
    <row r="193" spans="24:25" ht="12.75">
      <c r="X193" s="8"/>
      <c r="Y193" s="8"/>
    </row>
    <row r="194" spans="24:25" ht="12.75">
      <c r="X194" s="8"/>
      <c r="Y194" s="8"/>
    </row>
    <row r="195" spans="24:25" ht="12.75">
      <c r="X195" s="8"/>
      <c r="Y195" s="8"/>
    </row>
    <row r="196" spans="24:25" ht="12.75">
      <c r="X196" s="8"/>
      <c r="Y196" s="8"/>
    </row>
    <row r="197" spans="24:25" ht="12.75">
      <c r="X197" s="8"/>
      <c r="Y197" s="8"/>
    </row>
    <row r="198" spans="24:25" ht="12.75">
      <c r="X198" s="8"/>
      <c r="Y198" s="8"/>
    </row>
    <row r="199" spans="24:25" ht="12.75">
      <c r="X199" s="8"/>
      <c r="Y199" s="8"/>
    </row>
    <row r="200" spans="24:25" ht="12.75">
      <c r="X200" s="8"/>
      <c r="Y200" s="8"/>
    </row>
    <row r="201" spans="24:25" ht="12.75">
      <c r="X201" s="8"/>
      <c r="Y201" s="8"/>
    </row>
    <row r="202" spans="24:25" ht="12.75">
      <c r="X202" s="8"/>
      <c r="Y202" s="8"/>
    </row>
    <row r="203" spans="24:25" ht="12.75">
      <c r="X203" s="8"/>
      <c r="Y203" s="8"/>
    </row>
    <row r="204" spans="24:25" ht="12.75">
      <c r="X204" s="8"/>
      <c r="Y204" s="8"/>
    </row>
    <row r="205" spans="24:25" ht="12.75">
      <c r="X205" s="8"/>
      <c r="Y205" s="8"/>
    </row>
    <row r="206" spans="24:25" ht="12.75">
      <c r="X206" s="8"/>
      <c r="Y206" s="8"/>
    </row>
    <row r="207" spans="24:25" ht="12.75">
      <c r="X207" s="8"/>
      <c r="Y207" s="8"/>
    </row>
    <row r="208" spans="24:25" ht="12.75">
      <c r="X208" s="8"/>
      <c r="Y208" s="8"/>
    </row>
    <row r="209" spans="24:25" ht="12.75">
      <c r="X209" s="8"/>
      <c r="Y209" s="8"/>
    </row>
    <row r="210" spans="24:25" ht="12.75">
      <c r="X210" s="8"/>
      <c r="Y210" s="8"/>
    </row>
    <row r="211" spans="24:25" ht="12.75">
      <c r="X211" s="8"/>
      <c r="Y211" s="8"/>
    </row>
    <row r="212" spans="24:25" ht="12.75">
      <c r="X212" s="8"/>
      <c r="Y212" s="8"/>
    </row>
    <row r="213" spans="24:25" ht="12.75">
      <c r="X213" s="8"/>
      <c r="Y213" s="8"/>
    </row>
    <row r="214" spans="24:25" ht="12.75">
      <c r="X214" s="8"/>
      <c r="Y214" s="8"/>
    </row>
    <row r="215" spans="24:25" ht="12.75">
      <c r="X215" s="8"/>
      <c r="Y215" s="8"/>
    </row>
    <row r="216" spans="24:25" ht="12.75">
      <c r="X216" s="8"/>
      <c r="Y216" s="8"/>
    </row>
    <row r="217" spans="24:25" ht="12.75">
      <c r="X217" s="8"/>
      <c r="Y217" s="8"/>
    </row>
    <row r="218" spans="24:25" ht="12.75">
      <c r="X218" s="8"/>
      <c r="Y218" s="8"/>
    </row>
    <row r="219" spans="24:25" ht="12.75">
      <c r="X219" s="8"/>
      <c r="Y219" s="8"/>
    </row>
    <row r="220" spans="24:25" ht="12.75">
      <c r="X220" s="8"/>
      <c r="Y220" s="8"/>
    </row>
    <row r="221" spans="24:25" ht="12.75">
      <c r="X221" s="8"/>
      <c r="Y221" s="8"/>
    </row>
    <row r="222" spans="24:25" ht="12.75">
      <c r="X222" s="8"/>
      <c r="Y222" s="8"/>
    </row>
    <row r="223" spans="24:25" ht="12.75">
      <c r="X223" s="8"/>
      <c r="Y223" s="8"/>
    </row>
    <row r="224" spans="24:25" ht="12.75">
      <c r="X224" s="8"/>
      <c r="Y224" s="8"/>
    </row>
    <row r="225" spans="24:25" ht="12.75">
      <c r="X225" s="8"/>
      <c r="Y225" s="8"/>
    </row>
    <row r="226" spans="24:25" ht="12.75">
      <c r="X226" s="8"/>
      <c r="Y226" s="8"/>
    </row>
    <row r="227" spans="24:25" ht="12.75">
      <c r="X227" s="8"/>
      <c r="Y227" s="8"/>
    </row>
    <row r="228" spans="24:25" ht="12.75">
      <c r="X228" s="8"/>
      <c r="Y228" s="8"/>
    </row>
    <row r="229" spans="24:25" ht="12.75">
      <c r="X229" s="8"/>
      <c r="Y229" s="8"/>
    </row>
    <row r="230" spans="24:25" ht="12.75">
      <c r="X230" s="8"/>
      <c r="Y230" s="8"/>
    </row>
    <row r="231" spans="24:25" ht="12.75">
      <c r="X231" s="8"/>
      <c r="Y231" s="8"/>
    </row>
    <row r="232" spans="24:25" ht="12.75">
      <c r="X232" s="8"/>
      <c r="Y232" s="8"/>
    </row>
    <row r="233" spans="24:25" ht="12.75">
      <c r="X233" s="8"/>
      <c r="Y233" s="8"/>
    </row>
    <row r="234" spans="24:25" ht="12.75">
      <c r="X234" s="8"/>
      <c r="Y234" s="8"/>
    </row>
    <row r="235" spans="24:25" ht="12.75">
      <c r="X235" s="8"/>
      <c r="Y235" s="8"/>
    </row>
    <row r="236" spans="24:25" ht="12.75">
      <c r="X236" s="8"/>
      <c r="Y236" s="8"/>
    </row>
    <row r="237" spans="24:25" ht="12.75">
      <c r="X237" s="8"/>
      <c r="Y237" s="8"/>
    </row>
    <row r="238" spans="24:25" ht="12.75">
      <c r="X238" s="8"/>
      <c r="Y238" s="8"/>
    </row>
    <row r="239" spans="24:25" ht="12.75">
      <c r="X239" s="8"/>
      <c r="Y239" s="8"/>
    </row>
    <row r="240" spans="24:25" ht="12.75">
      <c r="X240" s="8"/>
      <c r="Y240" s="8"/>
    </row>
    <row r="241" spans="24:25" ht="12.75">
      <c r="X241" s="8"/>
      <c r="Y241" s="8"/>
    </row>
    <row r="242" spans="24:25" ht="12.75">
      <c r="X242" s="8"/>
      <c r="Y242" s="8"/>
    </row>
    <row r="243" spans="24:25" ht="12.75">
      <c r="X243" s="8"/>
      <c r="Y243" s="8"/>
    </row>
    <row r="244" spans="24:25" ht="12.75">
      <c r="X244" s="8"/>
      <c r="Y244" s="8"/>
    </row>
    <row r="245" spans="24:25" ht="12.75">
      <c r="X245" s="8"/>
      <c r="Y245" s="8"/>
    </row>
    <row r="246" spans="24:25" ht="12.75">
      <c r="X246" s="8"/>
      <c r="Y246" s="8"/>
    </row>
    <row r="247" spans="24:25" ht="12.75">
      <c r="X247" s="8"/>
      <c r="Y247" s="8"/>
    </row>
    <row r="248" spans="24:25" ht="12.75">
      <c r="X248" s="8"/>
      <c r="Y248" s="8"/>
    </row>
    <row r="249" spans="24:25" ht="12.75">
      <c r="X249" s="8"/>
      <c r="Y249" s="8"/>
    </row>
    <row r="250" spans="24:25" ht="12.75">
      <c r="X250" s="8"/>
      <c r="Y250" s="8"/>
    </row>
    <row r="251" spans="24:25" ht="12.75">
      <c r="X251" s="8"/>
      <c r="Y251" s="8"/>
    </row>
    <row r="252" spans="24:25" ht="12.75">
      <c r="X252" s="8"/>
      <c r="Y252" s="8"/>
    </row>
    <row r="253" spans="24:25" ht="12.75">
      <c r="X253" s="8"/>
      <c r="Y253" s="8"/>
    </row>
    <row r="254" spans="24:25" ht="12.75">
      <c r="X254" s="8"/>
      <c r="Y254" s="8"/>
    </row>
    <row r="255" spans="24:25" ht="12.75">
      <c r="X255" s="8"/>
      <c r="Y255" s="8"/>
    </row>
    <row r="256" spans="24:25" ht="12.75">
      <c r="X256" s="8"/>
      <c r="Y256" s="8"/>
    </row>
    <row r="257" spans="24:25" ht="12.75">
      <c r="X257" s="8"/>
      <c r="Y257" s="8"/>
    </row>
    <row r="258" spans="24:25" ht="12.75">
      <c r="X258" s="8"/>
      <c r="Y258" s="8"/>
    </row>
    <row r="259" spans="24:25" ht="12.75">
      <c r="X259" s="8"/>
      <c r="Y259" s="8"/>
    </row>
    <row r="260" spans="24:25" ht="12.75">
      <c r="X260" s="8"/>
      <c r="Y260" s="8"/>
    </row>
    <row r="261" spans="24:25" ht="12.75">
      <c r="X261" s="8"/>
      <c r="Y261" s="8"/>
    </row>
    <row r="262" spans="24:25" ht="12.75">
      <c r="X262" s="8"/>
      <c r="Y262" s="8"/>
    </row>
    <row r="263" spans="24:25" ht="12.75">
      <c r="X263" s="8"/>
      <c r="Y263" s="8"/>
    </row>
    <row r="264" spans="24:25" ht="12.75">
      <c r="X264" s="8"/>
      <c r="Y264" s="8"/>
    </row>
    <row r="265" spans="24:25" ht="12.75">
      <c r="X265" s="8"/>
      <c r="Y265" s="8"/>
    </row>
    <row r="266" spans="24:25" ht="12.75">
      <c r="X266" s="8"/>
      <c r="Y266" s="8"/>
    </row>
    <row r="267" spans="24:25" ht="12.75">
      <c r="X267" s="8"/>
      <c r="Y267" s="8"/>
    </row>
    <row r="268" spans="24:25" ht="12.75">
      <c r="X268" s="8"/>
      <c r="Y268" s="8"/>
    </row>
    <row r="269" spans="24:25" ht="12.75">
      <c r="X269" s="8"/>
      <c r="Y269" s="8"/>
    </row>
    <row r="270" spans="24:25" ht="12.75">
      <c r="X270" s="8"/>
      <c r="Y270" s="8"/>
    </row>
    <row r="271" spans="24:25" ht="12.75">
      <c r="X271" s="8"/>
      <c r="Y271" s="8"/>
    </row>
    <row r="272" spans="24:25" ht="12.75">
      <c r="X272" s="8"/>
      <c r="Y272" s="8"/>
    </row>
    <row r="273" spans="24:25" ht="12.75">
      <c r="X273" s="8"/>
      <c r="Y273" s="8"/>
    </row>
    <row r="274" spans="24:25" ht="12.75">
      <c r="X274" s="8"/>
      <c r="Y274" s="8"/>
    </row>
    <row r="275" spans="24:25" ht="12.75">
      <c r="X275" s="8"/>
      <c r="Y275" s="8"/>
    </row>
    <row r="276" spans="24:25" ht="12.75">
      <c r="X276" s="8"/>
      <c r="Y276" s="8"/>
    </row>
    <row r="277" spans="24:25" ht="12.75">
      <c r="X277" s="8"/>
      <c r="Y277" s="8"/>
    </row>
    <row r="278" spans="24:25" ht="12.75">
      <c r="X278" s="8"/>
      <c r="Y278" s="8"/>
    </row>
    <row r="279" spans="24:25" ht="12.75">
      <c r="X279" s="8"/>
      <c r="Y279" s="8"/>
    </row>
    <row r="280" spans="24:25" ht="12.75">
      <c r="X280" s="8"/>
      <c r="Y280" s="8"/>
    </row>
    <row r="281" spans="24:25" ht="12.75">
      <c r="X281" s="8"/>
      <c r="Y281" s="8"/>
    </row>
    <row r="282" spans="24:25" ht="12.75">
      <c r="X282" s="8"/>
      <c r="Y282" s="8"/>
    </row>
    <row r="283" spans="24:25" ht="12.75">
      <c r="X283" s="8"/>
      <c r="Y283" s="8"/>
    </row>
    <row r="284" spans="24:25" ht="12.75">
      <c r="X284" s="8"/>
      <c r="Y284" s="8"/>
    </row>
    <row r="285" spans="24:25" ht="12.75">
      <c r="X285" s="8"/>
      <c r="Y285" s="8"/>
    </row>
    <row r="286" spans="24:25" ht="12.75">
      <c r="X286" s="8"/>
      <c r="Y286" s="8"/>
    </row>
    <row r="287" spans="24:25" ht="12.75">
      <c r="X287" s="8"/>
      <c r="Y287" s="8"/>
    </row>
    <row r="288" spans="24:25" ht="12.75">
      <c r="X288" s="8"/>
      <c r="Y288" s="8"/>
    </row>
    <row r="289" spans="24:25" ht="12.75">
      <c r="X289" s="8"/>
      <c r="Y289" s="8"/>
    </row>
    <row r="290" spans="24:25" ht="12.75">
      <c r="X290" s="8"/>
      <c r="Y290" s="8"/>
    </row>
    <row r="291" spans="24:25" ht="12.75">
      <c r="X291" s="8"/>
      <c r="Y291" s="8"/>
    </row>
    <row r="292" spans="24:25" ht="12.75">
      <c r="X292" s="8"/>
      <c r="Y292" s="8"/>
    </row>
    <row r="293" spans="24:25" ht="12.75">
      <c r="X293" s="8"/>
      <c r="Y293" s="8"/>
    </row>
    <row r="294" spans="24:25" ht="12.75">
      <c r="X294" s="8"/>
      <c r="Y294" s="8"/>
    </row>
    <row r="295" spans="24:25" ht="12.75">
      <c r="X295" s="8"/>
      <c r="Y295" s="8"/>
    </row>
    <row r="296" spans="24:25" ht="12.75">
      <c r="X296" s="8"/>
      <c r="Y296" s="8"/>
    </row>
    <row r="297" spans="24:25" ht="12.75">
      <c r="X297" s="8"/>
      <c r="Y297" s="8"/>
    </row>
    <row r="298" spans="24:25" ht="12.75">
      <c r="X298" s="8"/>
      <c r="Y298" s="8"/>
    </row>
    <row r="299" spans="24:25" ht="12.75">
      <c r="X299" s="8"/>
      <c r="Y299" s="8"/>
    </row>
    <row r="300" spans="24:25" ht="12.75">
      <c r="X300" s="8"/>
      <c r="Y300" s="8"/>
    </row>
    <row r="301" spans="24:25" ht="12.75">
      <c r="X301" s="8"/>
      <c r="Y301" s="8"/>
    </row>
    <row r="302" spans="24:25" ht="12.75">
      <c r="X302" s="8"/>
      <c r="Y302" s="8"/>
    </row>
    <row r="303" spans="24:25" ht="12.75">
      <c r="X303" s="8"/>
      <c r="Y303" s="8"/>
    </row>
    <row r="304" spans="24:25" ht="12.75">
      <c r="X304" s="8"/>
      <c r="Y304" s="8"/>
    </row>
    <row r="305" spans="24:25" ht="12.75">
      <c r="X305" s="8"/>
      <c r="Y305" s="8"/>
    </row>
    <row r="306" spans="24:25" ht="12.75">
      <c r="X306" s="8"/>
      <c r="Y306" s="8"/>
    </row>
    <row r="307" spans="24:25" ht="12.75">
      <c r="X307" s="8"/>
      <c r="Y307" s="8"/>
    </row>
    <row r="308" spans="24:25" ht="12.75">
      <c r="X308" s="8"/>
      <c r="Y308" s="8"/>
    </row>
    <row r="309" spans="24:25" ht="12.75">
      <c r="X309" s="8"/>
      <c r="Y309" s="8"/>
    </row>
    <row r="310" spans="24:25" ht="12.75">
      <c r="X310" s="8"/>
      <c r="Y310" s="8"/>
    </row>
    <row r="311" spans="24:25" ht="12.75">
      <c r="X311" s="8"/>
      <c r="Y311" s="8"/>
    </row>
    <row r="312" spans="24:25" ht="12.75">
      <c r="X312" s="8"/>
      <c r="Y312" s="8"/>
    </row>
    <row r="313" spans="24:25" ht="12.75">
      <c r="X313" s="8"/>
      <c r="Y313" s="8"/>
    </row>
    <row r="314" spans="24:25" ht="12.75">
      <c r="X314" s="8"/>
      <c r="Y314" s="8"/>
    </row>
    <row r="315" spans="24:25" ht="12.75">
      <c r="X315" s="8"/>
      <c r="Y315" s="8"/>
    </row>
    <row r="316" spans="24:25" ht="12.75">
      <c r="X316" s="8"/>
      <c r="Y316" s="8"/>
    </row>
    <row r="317" spans="24:25" ht="12.75">
      <c r="X317" s="8"/>
      <c r="Y317" s="8"/>
    </row>
    <row r="318" spans="24:25" ht="12.75">
      <c r="X318" s="8"/>
      <c r="Y318" s="8"/>
    </row>
    <row r="319" spans="24:25" ht="12.75">
      <c r="X319" s="8"/>
      <c r="Y319" s="8"/>
    </row>
    <row r="320" spans="24:25" ht="12.75">
      <c r="X320" s="8"/>
      <c r="Y320" s="8"/>
    </row>
    <row r="321" spans="24:25" ht="12.75">
      <c r="X321" s="8"/>
      <c r="Y321" s="8"/>
    </row>
    <row r="322" spans="24:25" ht="12.75">
      <c r="X322" s="8"/>
      <c r="Y322" s="8"/>
    </row>
    <row r="323" spans="24:25" ht="12.75">
      <c r="X323" s="8"/>
      <c r="Y323" s="8"/>
    </row>
    <row r="324" spans="24:25" ht="12.75">
      <c r="X324" s="8"/>
      <c r="Y324" s="8"/>
    </row>
    <row r="325" spans="24:25" ht="12.75">
      <c r="X325" s="8"/>
      <c r="Y325" s="8"/>
    </row>
    <row r="326" spans="24:25" ht="12.75">
      <c r="X326" s="8"/>
      <c r="Y326" s="8"/>
    </row>
    <row r="327" spans="24:25" ht="12.75">
      <c r="X327" s="8"/>
      <c r="Y327" s="8"/>
    </row>
    <row r="328" spans="24:25" ht="12.75">
      <c r="X328" s="8"/>
      <c r="Y328" s="8"/>
    </row>
    <row r="329" spans="24:25" ht="12.75">
      <c r="X329" s="8"/>
      <c r="Y329" s="8"/>
    </row>
    <row r="330" spans="24:25" ht="12.75">
      <c r="X330" s="8"/>
      <c r="Y330" s="8"/>
    </row>
    <row r="331" spans="24:25" ht="12.75">
      <c r="X331" s="8"/>
      <c r="Y331" s="8"/>
    </row>
    <row r="332" spans="24:25" ht="12.75">
      <c r="X332" s="8"/>
      <c r="Y332" s="8"/>
    </row>
    <row r="333" spans="24:25" ht="12.75">
      <c r="X333" s="8"/>
      <c r="Y333" s="8"/>
    </row>
    <row r="334" spans="24:25" ht="12.75">
      <c r="X334" s="8"/>
      <c r="Y334" s="8"/>
    </row>
    <row r="335" spans="24:25" ht="12.75">
      <c r="X335" s="8"/>
      <c r="Y335" s="8"/>
    </row>
    <row r="336" spans="24:25" ht="12.75">
      <c r="X336" s="8"/>
      <c r="Y336" s="8"/>
    </row>
    <row r="337" spans="24:25" ht="12.75">
      <c r="X337" s="8"/>
      <c r="Y337" s="8"/>
    </row>
    <row r="338" spans="24:25" ht="12.75">
      <c r="X338" s="8"/>
      <c r="Y338" s="8"/>
    </row>
    <row r="339" spans="24:25" ht="12.75">
      <c r="X339" s="8"/>
      <c r="Y339" s="8"/>
    </row>
    <row r="340" spans="24:25" ht="12.75">
      <c r="X340" s="8"/>
      <c r="Y340" s="8"/>
    </row>
    <row r="341" spans="24:25" ht="12.75">
      <c r="X341" s="8"/>
      <c r="Y341" s="8"/>
    </row>
    <row r="342" spans="24:25" ht="12.75">
      <c r="X342" s="8"/>
      <c r="Y342" s="8"/>
    </row>
    <row r="343" spans="24:25" ht="12.75">
      <c r="X343" s="8"/>
      <c r="Y343" s="8"/>
    </row>
    <row r="344" spans="24:25" ht="12.75">
      <c r="X344" s="8"/>
      <c r="Y344" s="8"/>
    </row>
    <row r="345" spans="24:25" ht="12.75">
      <c r="X345" s="8"/>
      <c r="Y345" s="8"/>
    </row>
    <row r="346" spans="24:25" ht="12.75">
      <c r="X346" s="8"/>
      <c r="Y346" s="8"/>
    </row>
    <row r="347" spans="24:25" ht="12.75">
      <c r="X347" s="8"/>
      <c r="Y347" s="8"/>
    </row>
    <row r="348" spans="24:25" ht="12.75">
      <c r="X348" s="8"/>
      <c r="Y348" s="8"/>
    </row>
    <row r="349" spans="24:25" ht="12.75">
      <c r="X349" s="8"/>
      <c r="Y349" s="8"/>
    </row>
    <row r="350" spans="24:25" ht="12.75">
      <c r="X350" s="8"/>
      <c r="Y350" s="8"/>
    </row>
    <row r="351" spans="24:25" ht="12.75">
      <c r="X351" s="8"/>
      <c r="Y351" s="8"/>
    </row>
    <row r="352" spans="24:25" ht="12.75">
      <c r="X352" s="8"/>
      <c r="Y352" s="8"/>
    </row>
    <row r="353" spans="24:25" ht="12.75">
      <c r="X353" s="8"/>
      <c r="Y353" s="8"/>
    </row>
    <row r="354" spans="24:25" ht="12.75">
      <c r="X354" s="8"/>
      <c r="Y354" s="8"/>
    </row>
    <row r="355" spans="24:25" ht="12.75">
      <c r="X355" s="8"/>
      <c r="Y355" s="8"/>
    </row>
    <row r="356" spans="24:25" ht="12.75">
      <c r="X356" s="8"/>
      <c r="Y356" s="8"/>
    </row>
    <row r="357" spans="24:25" ht="12.75">
      <c r="X357" s="8"/>
      <c r="Y357" s="8"/>
    </row>
    <row r="358" spans="24:25" ht="12.75">
      <c r="X358" s="8"/>
      <c r="Y358" s="8"/>
    </row>
    <row r="359" spans="24:25" ht="12.75">
      <c r="X359" s="8"/>
      <c r="Y359" s="8"/>
    </row>
    <row r="360" spans="24:25" ht="12.75">
      <c r="X360" s="8"/>
      <c r="Y360" s="8"/>
    </row>
    <row r="361" spans="24:25" ht="12.75">
      <c r="X361" s="8"/>
      <c r="Y361" s="8"/>
    </row>
    <row r="362" spans="24:25" ht="12.75">
      <c r="X362" s="8"/>
      <c r="Y362" s="8"/>
    </row>
    <row r="363" spans="24:25" ht="12.75">
      <c r="X363" s="8"/>
      <c r="Y363" s="8"/>
    </row>
    <row r="364" spans="24:25" ht="12.75">
      <c r="X364" s="8"/>
      <c r="Y364" s="8"/>
    </row>
    <row r="365" spans="24:25" ht="12.75">
      <c r="X365" s="8"/>
      <c r="Y365" s="8"/>
    </row>
    <row r="366" spans="24:25" ht="12.75">
      <c r="X366" s="8"/>
      <c r="Y366" s="8"/>
    </row>
    <row r="367" spans="24:25" ht="12.75">
      <c r="X367" s="8"/>
      <c r="Y367" s="8"/>
    </row>
    <row r="368" spans="24:25" ht="12.75">
      <c r="X368" s="8"/>
      <c r="Y368" s="8"/>
    </row>
    <row r="369" spans="24:25" ht="12.75">
      <c r="X369" s="8"/>
      <c r="Y369" s="8"/>
    </row>
    <row r="370" spans="24:25" ht="12.75">
      <c r="X370" s="8"/>
      <c r="Y370" s="8"/>
    </row>
    <row r="371" spans="24:25" ht="12.75">
      <c r="X371" s="8"/>
      <c r="Y371" s="8"/>
    </row>
    <row r="372" spans="24:25" ht="12.75">
      <c r="X372" s="8"/>
      <c r="Y372" s="8"/>
    </row>
    <row r="373" spans="24:25" ht="12.75">
      <c r="X373" s="8"/>
      <c r="Y373" s="8"/>
    </row>
    <row r="374" spans="24:25" ht="12.75">
      <c r="X374" s="8"/>
      <c r="Y374" s="8"/>
    </row>
    <row r="375" spans="24:25" ht="12.75">
      <c r="X375" s="8"/>
      <c r="Y375" s="8"/>
    </row>
    <row r="376" spans="24:25" ht="12.75">
      <c r="X376" s="8"/>
      <c r="Y376" s="8"/>
    </row>
    <row r="377" spans="24:25" ht="12.75">
      <c r="X377" s="8"/>
      <c r="Y377" s="8"/>
    </row>
    <row r="378" spans="24:25" ht="12.75">
      <c r="X378" s="8"/>
      <c r="Y378" s="8"/>
    </row>
    <row r="379" spans="24:25" ht="12.75">
      <c r="X379" s="8"/>
      <c r="Y379" s="8"/>
    </row>
    <row r="380" spans="24:25" ht="12.75">
      <c r="X380" s="8"/>
      <c r="Y380" s="8"/>
    </row>
    <row r="381" spans="24:25" ht="12.75">
      <c r="X381" s="8"/>
      <c r="Y381" s="8"/>
    </row>
    <row r="382" spans="24:25" ht="12.75">
      <c r="X382" s="8"/>
      <c r="Y382" s="8"/>
    </row>
    <row r="383" spans="24:25" ht="12.75">
      <c r="X383" s="8"/>
      <c r="Y383" s="8"/>
    </row>
    <row r="384" spans="24:25" ht="12.75">
      <c r="X384" s="8"/>
      <c r="Y384" s="8"/>
    </row>
    <row r="385" spans="24:25" ht="12.75">
      <c r="X385" s="8"/>
      <c r="Y385" s="8"/>
    </row>
    <row r="386" spans="24:25" ht="12.75">
      <c r="X386" s="8"/>
      <c r="Y386" s="8"/>
    </row>
    <row r="387" spans="24:25" ht="12.75">
      <c r="X387" s="8"/>
      <c r="Y387" s="8"/>
    </row>
    <row r="388" spans="24:25" ht="12.75">
      <c r="X388" s="8"/>
      <c r="Y388" s="8"/>
    </row>
    <row r="389" spans="24:25" ht="12.75">
      <c r="X389" s="8"/>
      <c r="Y389" s="8"/>
    </row>
    <row r="390" spans="24:25" ht="12.75">
      <c r="X390" s="8"/>
      <c r="Y390" s="8"/>
    </row>
    <row r="391" spans="24:25" ht="12.75">
      <c r="X391" s="8"/>
      <c r="Y391" s="8"/>
    </row>
    <row r="392" spans="24:25" ht="12.75">
      <c r="X392" s="8"/>
      <c r="Y392" s="8"/>
    </row>
    <row r="393" spans="24:25" ht="12.75">
      <c r="X393" s="8"/>
      <c r="Y393" s="8"/>
    </row>
    <row r="394" spans="24:25" ht="12.75">
      <c r="X394" s="8"/>
      <c r="Y394" s="8"/>
    </row>
    <row r="395" spans="24:25" ht="12.75">
      <c r="X395" s="8"/>
      <c r="Y395" s="8"/>
    </row>
    <row r="396" spans="24:25" ht="12.75">
      <c r="X396" s="8"/>
      <c r="Y396" s="8"/>
    </row>
    <row r="397" spans="24:25" ht="12.75">
      <c r="X397" s="8"/>
      <c r="Y397" s="8"/>
    </row>
    <row r="398" spans="24:25" ht="12.75">
      <c r="X398" s="8"/>
      <c r="Y398" s="8"/>
    </row>
    <row r="399" spans="24:25" ht="12.75">
      <c r="X399" s="8"/>
      <c r="Y399" s="8"/>
    </row>
    <row r="400" spans="24:25" ht="12.75">
      <c r="X400" s="8"/>
      <c r="Y400" s="8"/>
    </row>
    <row r="401" spans="24:25" ht="12.75">
      <c r="X401" s="8"/>
      <c r="Y401" s="8"/>
    </row>
    <row r="402" spans="24:25" ht="12.75">
      <c r="X402" s="8"/>
      <c r="Y402" s="8"/>
    </row>
    <row r="403" spans="24:25" ht="12.75">
      <c r="X403" s="8"/>
      <c r="Y403" s="8"/>
    </row>
    <row r="404" spans="24:25" ht="12.75">
      <c r="X404" s="8"/>
      <c r="Y404" s="8"/>
    </row>
    <row r="405" spans="24:25" ht="12.75">
      <c r="X405" s="8"/>
      <c r="Y405" s="8"/>
    </row>
    <row r="406" spans="24:25" ht="12.75">
      <c r="X406" s="8"/>
      <c r="Y406" s="8"/>
    </row>
    <row r="407" spans="24:25" ht="12.75">
      <c r="X407" s="8"/>
      <c r="Y407" s="8"/>
    </row>
    <row r="408" spans="24:25" ht="12.75">
      <c r="X408" s="8"/>
      <c r="Y408" s="8"/>
    </row>
    <row r="409" spans="24:25" ht="12.75">
      <c r="X409" s="8"/>
      <c r="Y409" s="8"/>
    </row>
    <row r="410" spans="24:25" ht="12.75">
      <c r="X410" s="8"/>
      <c r="Y410" s="8"/>
    </row>
    <row r="411" spans="24:25" ht="12.75">
      <c r="X411" s="8"/>
      <c r="Y411" s="8"/>
    </row>
    <row r="412" spans="24:25" ht="12.75">
      <c r="X412" s="8"/>
      <c r="Y412" s="8"/>
    </row>
    <row r="413" spans="24:25" ht="12.75">
      <c r="X413" s="8"/>
      <c r="Y413" s="8"/>
    </row>
    <row r="414" spans="24:25" ht="12.75">
      <c r="X414" s="8"/>
      <c r="Y414" s="8"/>
    </row>
    <row r="415" spans="24:25" ht="12.75">
      <c r="X415" s="8"/>
      <c r="Y415" s="8"/>
    </row>
    <row r="416" spans="24:25" ht="12.75">
      <c r="X416" s="8"/>
      <c r="Y416" s="8"/>
    </row>
    <row r="417" spans="24:25" ht="12.75">
      <c r="X417" s="8"/>
      <c r="Y417" s="8"/>
    </row>
    <row r="418" spans="24:25" ht="12.75">
      <c r="X418" s="8"/>
      <c r="Y418" s="8"/>
    </row>
    <row r="419" spans="24:25" ht="12.75">
      <c r="X419" s="8"/>
      <c r="Y419" s="8"/>
    </row>
    <row r="420" spans="24:25" ht="12.75">
      <c r="X420" s="8"/>
      <c r="Y420" s="8"/>
    </row>
    <row r="421" spans="24:25" ht="12.75">
      <c r="X421" s="8"/>
      <c r="Y421" s="8"/>
    </row>
    <row r="422" spans="24:25" ht="12.75">
      <c r="X422" s="8"/>
      <c r="Y422" s="8"/>
    </row>
    <row r="423" spans="24:25" ht="12.75">
      <c r="X423" s="8"/>
      <c r="Y423" s="8"/>
    </row>
    <row r="424" spans="24:25" ht="12.75">
      <c r="X424" s="8"/>
      <c r="Y424" s="8"/>
    </row>
    <row r="425" spans="24:25" ht="12.75">
      <c r="X425" s="8"/>
      <c r="Y425" s="8"/>
    </row>
    <row r="426" spans="24:25" ht="12.75">
      <c r="X426" s="8"/>
      <c r="Y426" s="8"/>
    </row>
    <row r="427" spans="24:25" ht="12.75">
      <c r="X427" s="8"/>
      <c r="Y427" s="8"/>
    </row>
    <row r="428" spans="24:25" ht="12.75">
      <c r="X428" s="8"/>
      <c r="Y428" s="8"/>
    </row>
    <row r="429" spans="24:25" ht="12.75">
      <c r="X429" s="8"/>
      <c r="Y429" s="8"/>
    </row>
    <row r="430" spans="24:25" ht="12.75">
      <c r="X430" s="8"/>
      <c r="Y430" s="8"/>
    </row>
    <row r="431" spans="24:25" ht="12.75">
      <c r="X431" s="8"/>
      <c r="Y431" s="8"/>
    </row>
    <row r="432" spans="24:25" ht="12.75">
      <c r="X432" s="8"/>
      <c r="Y432" s="8"/>
    </row>
    <row r="433" spans="24:25" ht="12.75">
      <c r="X433" s="8"/>
      <c r="Y433" s="8"/>
    </row>
    <row r="434" spans="24:25" ht="12.75">
      <c r="X434" s="8"/>
      <c r="Y434" s="8"/>
    </row>
    <row r="435" spans="24:25" ht="12.75">
      <c r="X435" s="8"/>
      <c r="Y435" s="8"/>
    </row>
    <row r="436" spans="24:25" ht="12.75">
      <c r="X436" s="8"/>
      <c r="Y436" s="8"/>
    </row>
    <row r="437" spans="24:25" ht="12.75">
      <c r="X437" s="8"/>
      <c r="Y437" s="8"/>
    </row>
    <row r="438" spans="24:25" ht="12.75">
      <c r="X438" s="8"/>
      <c r="Y438" s="8"/>
    </row>
    <row r="439" spans="24:25" ht="12.75">
      <c r="X439" s="8"/>
      <c r="Y439" s="8"/>
    </row>
    <row r="440" spans="24:25" ht="12.75">
      <c r="X440" s="8"/>
      <c r="Y440" s="8"/>
    </row>
    <row r="441" spans="24:25" ht="12.75">
      <c r="X441" s="8"/>
      <c r="Y441" s="8"/>
    </row>
    <row r="442" spans="24:25" ht="12.75">
      <c r="X442" s="8"/>
      <c r="Y442" s="8"/>
    </row>
    <row r="443" spans="24:25" ht="12.75">
      <c r="X443" s="8"/>
      <c r="Y443" s="8"/>
    </row>
    <row r="444" spans="24:25" ht="12.75">
      <c r="X444" s="8"/>
      <c r="Y444" s="8"/>
    </row>
    <row r="445" spans="24:25" ht="12.75">
      <c r="X445" s="8"/>
      <c r="Y445" s="8"/>
    </row>
    <row r="446" spans="24:25" ht="12.75">
      <c r="X446" s="8"/>
      <c r="Y446" s="8"/>
    </row>
    <row r="447" spans="24:25" ht="12.75">
      <c r="X447" s="8"/>
      <c r="Y447" s="8"/>
    </row>
    <row r="448" spans="24:25" ht="12.75">
      <c r="X448" s="8"/>
      <c r="Y448" s="8"/>
    </row>
    <row r="449" spans="24:25" ht="12.75">
      <c r="X449" s="8"/>
      <c r="Y449" s="8"/>
    </row>
    <row r="450" spans="24:25" ht="12.75">
      <c r="X450" s="8"/>
      <c r="Y450" s="8"/>
    </row>
    <row r="451" spans="24:25" ht="12.75">
      <c r="X451" s="8"/>
      <c r="Y451" s="8"/>
    </row>
    <row r="452" spans="24:25" ht="12.75">
      <c r="X452" s="8"/>
      <c r="Y452" s="8"/>
    </row>
    <row r="453" spans="24:25" ht="12.75">
      <c r="X453" s="8"/>
      <c r="Y453" s="8"/>
    </row>
    <row r="454" spans="24:25" ht="12.75">
      <c r="X454" s="8"/>
      <c r="Y454" s="8"/>
    </row>
    <row r="455" spans="24:25" ht="12.75">
      <c r="X455" s="8"/>
      <c r="Y455" s="8"/>
    </row>
    <row r="456" spans="24:25" ht="12.75">
      <c r="X456" s="8"/>
      <c r="Y456" s="8"/>
    </row>
    <row r="457" spans="24:25" ht="12.75">
      <c r="X457" s="8"/>
      <c r="Y457" s="8"/>
    </row>
    <row r="458" spans="24:25" ht="12.75">
      <c r="X458" s="8"/>
      <c r="Y458" s="8"/>
    </row>
    <row r="459" spans="24:25" ht="12.75">
      <c r="X459" s="8"/>
      <c r="Y459" s="8"/>
    </row>
    <row r="460" spans="24:25" ht="12.75">
      <c r="X460" s="8"/>
      <c r="Y460" s="8"/>
    </row>
    <row r="461" spans="24:25" ht="12.75">
      <c r="X461" s="8"/>
      <c r="Y461" s="8"/>
    </row>
    <row r="462" spans="24:25" ht="12.75">
      <c r="X462" s="8"/>
      <c r="Y462" s="8"/>
    </row>
    <row r="463" spans="24:25" ht="12.75">
      <c r="X463" s="8"/>
      <c r="Y463" s="8"/>
    </row>
    <row r="464" spans="24:25" ht="12.75">
      <c r="X464" s="8"/>
      <c r="Y464" s="8"/>
    </row>
    <row r="465" spans="24:25" ht="12.75">
      <c r="X465" s="8"/>
      <c r="Y465" s="8"/>
    </row>
    <row r="466" spans="24:25" ht="12.75">
      <c r="X466" s="8"/>
      <c r="Y466" s="8"/>
    </row>
    <row r="467" spans="24:25" ht="12.75">
      <c r="X467" s="8"/>
      <c r="Y467" s="8"/>
    </row>
    <row r="468" spans="24:25" ht="12.75">
      <c r="X468" s="8"/>
      <c r="Y468" s="8"/>
    </row>
    <row r="469" spans="24:25" ht="12.75">
      <c r="X469" s="8"/>
      <c r="Y469" s="8"/>
    </row>
    <row r="470" spans="24:25" ht="12.75">
      <c r="X470" s="8"/>
      <c r="Y470" s="8"/>
    </row>
    <row r="471" spans="24:25" ht="12.75">
      <c r="X471" s="8"/>
      <c r="Y471" s="8"/>
    </row>
    <row r="472" spans="24:25" ht="12.75">
      <c r="X472" s="8"/>
      <c r="Y472" s="8"/>
    </row>
    <row r="473" spans="24:25" ht="12.75">
      <c r="X473" s="8"/>
      <c r="Y473" s="8"/>
    </row>
    <row r="474" spans="24:25" ht="12.75">
      <c r="X474" s="8"/>
      <c r="Y474" s="8"/>
    </row>
    <row r="475" spans="24:25" ht="12.75">
      <c r="X475" s="8"/>
      <c r="Y475" s="8"/>
    </row>
    <row r="476" spans="24:25" ht="12.75">
      <c r="X476" s="8"/>
      <c r="Y476" s="8"/>
    </row>
    <row r="477" spans="24:25" ht="12.75">
      <c r="X477" s="8"/>
      <c r="Y477" s="8"/>
    </row>
    <row r="478" spans="24:25" ht="12.75">
      <c r="X478" s="8"/>
      <c r="Y478" s="8"/>
    </row>
    <row r="479" spans="24:25" ht="12.75">
      <c r="X479" s="8"/>
      <c r="Y479" s="8"/>
    </row>
    <row r="480" spans="24:25" ht="12.75">
      <c r="X480" s="8"/>
      <c r="Y480" s="8"/>
    </row>
    <row r="481" spans="24:25" ht="12.75">
      <c r="X481" s="8"/>
      <c r="Y481" s="8"/>
    </row>
    <row r="482" spans="24:25" ht="12.75">
      <c r="X482" s="8"/>
      <c r="Y482" s="8"/>
    </row>
    <row r="483" spans="24:25" ht="12.75">
      <c r="X483" s="8"/>
      <c r="Y483" s="8"/>
    </row>
    <row r="484" spans="24:25" ht="12.75">
      <c r="X484" s="8"/>
      <c r="Y484" s="8"/>
    </row>
    <row r="485" spans="24:25" ht="12.75">
      <c r="X485" s="8"/>
      <c r="Y485" s="8"/>
    </row>
    <row r="486" spans="24:25" ht="12.75">
      <c r="X486" s="8"/>
      <c r="Y486" s="8"/>
    </row>
    <row r="487" spans="24:25" ht="12.75">
      <c r="X487" s="8"/>
      <c r="Y487" s="8"/>
    </row>
    <row r="488" spans="24:25" ht="12.75">
      <c r="X488" s="8"/>
      <c r="Y488" s="8"/>
    </row>
    <row r="489" spans="24:25" ht="12.75">
      <c r="X489" s="8"/>
      <c r="Y489" s="8"/>
    </row>
    <row r="490" spans="24:25" ht="12.75">
      <c r="X490" s="8"/>
      <c r="Y490" s="8"/>
    </row>
    <row r="491" spans="24:25" ht="12.75">
      <c r="X491" s="8"/>
      <c r="Y491" s="8"/>
    </row>
    <row r="492" spans="24:25" ht="12.75">
      <c r="X492" s="8"/>
      <c r="Y492" s="8"/>
    </row>
    <row r="493" spans="24:25" ht="12.75">
      <c r="X493" s="8"/>
      <c r="Y493" s="8"/>
    </row>
    <row r="494" spans="24:25" ht="12.75">
      <c r="X494" s="8"/>
      <c r="Y494" s="8"/>
    </row>
    <row r="495" spans="24:25" ht="12.75">
      <c r="X495" s="8"/>
      <c r="Y495" s="8"/>
    </row>
    <row r="496" spans="24:25" ht="12.75">
      <c r="X496" s="8"/>
      <c r="Y496" s="8"/>
    </row>
    <row r="497" spans="24:25" ht="12.75">
      <c r="X497" s="8"/>
      <c r="Y497" s="8"/>
    </row>
    <row r="498" spans="24:25" ht="12.75">
      <c r="X498" s="8"/>
      <c r="Y498" s="8"/>
    </row>
    <row r="499" spans="24:25" ht="12.75">
      <c r="X499" s="8"/>
      <c r="Y499" s="8"/>
    </row>
    <row r="500" spans="24:25" ht="12.75">
      <c r="X500" s="8"/>
      <c r="Y500" s="8"/>
    </row>
    <row r="501" spans="24:25" ht="12.75">
      <c r="X501" s="8"/>
      <c r="Y501" s="8"/>
    </row>
    <row r="502" spans="24:25" ht="12.75">
      <c r="X502" s="8"/>
      <c r="Y502" s="8"/>
    </row>
    <row r="503" spans="24:25" ht="12.75">
      <c r="X503" s="8"/>
      <c r="Y503" s="8"/>
    </row>
    <row r="504" spans="24:25" ht="12.75">
      <c r="X504" s="8"/>
      <c r="Y504" s="8"/>
    </row>
    <row r="505" spans="24:25" ht="12.75">
      <c r="X505" s="8"/>
      <c r="Y505" s="8"/>
    </row>
    <row r="506" spans="24:25" ht="12.75">
      <c r="X506" s="8"/>
      <c r="Y506" s="8"/>
    </row>
    <row r="507" spans="24:25" ht="12.75">
      <c r="X507" s="8"/>
      <c r="Y507" s="8"/>
    </row>
    <row r="508" spans="24:25" ht="12.75">
      <c r="X508" s="8"/>
      <c r="Y508" s="8"/>
    </row>
    <row r="509" spans="24:25" ht="12.75">
      <c r="X509" s="8"/>
      <c r="Y509" s="8"/>
    </row>
    <row r="510" spans="24:25" ht="12.75">
      <c r="X510" s="8"/>
      <c r="Y510" s="8"/>
    </row>
    <row r="511" spans="24:25" ht="12.75">
      <c r="X511" s="8"/>
      <c r="Y511" s="8"/>
    </row>
    <row r="512" spans="24:25" ht="12.75">
      <c r="X512" s="8"/>
      <c r="Y512" s="8"/>
    </row>
    <row r="513" spans="24:25" ht="12.75">
      <c r="X513" s="8"/>
      <c r="Y513" s="8"/>
    </row>
    <row r="514" spans="24:25" ht="12.75">
      <c r="X514" s="8"/>
      <c r="Y514" s="8"/>
    </row>
    <row r="515" spans="24:25" ht="12.75">
      <c r="X515" s="8"/>
      <c r="Y515" s="8"/>
    </row>
    <row r="516" spans="24:25" ht="12.75">
      <c r="X516" s="8"/>
      <c r="Y516" s="8"/>
    </row>
    <row r="517" spans="24:25" ht="12.75">
      <c r="X517" s="8"/>
      <c r="Y517" s="8"/>
    </row>
    <row r="518" spans="24:25" ht="12.75">
      <c r="X518" s="8"/>
      <c r="Y518" s="8"/>
    </row>
    <row r="519" spans="24:25" ht="12.75">
      <c r="X519" s="8"/>
      <c r="Y519" s="8"/>
    </row>
    <row r="520" spans="24:25" ht="12.75">
      <c r="X520" s="8"/>
      <c r="Y520" s="8"/>
    </row>
    <row r="521" spans="24:25" ht="12.75">
      <c r="X521" s="8"/>
      <c r="Y521" s="8"/>
    </row>
    <row r="522" spans="24:25" ht="12.75">
      <c r="X522" s="8"/>
      <c r="Y522" s="8"/>
    </row>
    <row r="523" spans="24:25" ht="12.75">
      <c r="X523" s="8"/>
      <c r="Y523" s="8"/>
    </row>
    <row r="524" spans="24:25" ht="12.75">
      <c r="X524" s="8"/>
      <c r="Y524" s="8"/>
    </row>
    <row r="525" spans="24:25" ht="12.75">
      <c r="X525" s="8"/>
      <c r="Y525" s="8"/>
    </row>
    <row r="526" spans="24:25" ht="12.75">
      <c r="X526" s="8"/>
      <c r="Y526" s="8"/>
    </row>
    <row r="527" spans="24:25" ht="12.75">
      <c r="X527" s="8"/>
      <c r="Y527" s="8"/>
    </row>
    <row r="528" spans="24:25" ht="12.75">
      <c r="X528" s="8"/>
      <c r="Y528" s="8"/>
    </row>
    <row r="529" spans="24:25" ht="12.75">
      <c r="X529" s="8"/>
      <c r="Y529" s="8"/>
    </row>
    <row r="530" spans="24:25" ht="12.75">
      <c r="X530" s="8"/>
      <c r="Y530" s="8"/>
    </row>
    <row r="531" spans="24:25" ht="12.75">
      <c r="X531" s="8"/>
      <c r="Y531" s="8"/>
    </row>
    <row r="532" spans="24:25" ht="12.75">
      <c r="X532" s="8"/>
      <c r="Y532" s="8"/>
    </row>
    <row r="533" spans="24:25" ht="12.75">
      <c r="X533" s="8"/>
      <c r="Y533" s="8"/>
    </row>
    <row r="534" spans="24:25" ht="12.75">
      <c r="X534" s="8"/>
      <c r="Y534" s="8"/>
    </row>
    <row r="535" spans="24:25" ht="12.75">
      <c r="X535" s="8"/>
      <c r="Y535" s="8"/>
    </row>
    <row r="536" spans="24:25" ht="12.75">
      <c r="X536" s="8"/>
      <c r="Y536" s="8"/>
    </row>
    <row r="537" spans="24:25" ht="12.75">
      <c r="X537" s="8"/>
      <c r="Y537" s="8"/>
    </row>
    <row r="538" spans="24:25" ht="12.75">
      <c r="X538" s="8"/>
      <c r="Y538" s="8"/>
    </row>
    <row r="539" spans="24:25" ht="12.75">
      <c r="X539" s="8"/>
      <c r="Y539" s="8"/>
    </row>
    <row r="540" spans="24:25" ht="12.75">
      <c r="X540" s="8"/>
      <c r="Y540" s="8"/>
    </row>
    <row r="541" spans="24:25" ht="12.75">
      <c r="X541" s="8"/>
      <c r="Y541" s="8"/>
    </row>
    <row r="542" spans="24:25" ht="12.75">
      <c r="X542" s="8"/>
      <c r="Y542" s="8"/>
    </row>
    <row r="543" spans="24:25" ht="12.75">
      <c r="X543" s="8"/>
      <c r="Y543" s="8"/>
    </row>
    <row r="544" spans="24:25" ht="12.75">
      <c r="X544" s="8"/>
      <c r="Y544" s="8"/>
    </row>
    <row r="545" spans="24:25" ht="12.75">
      <c r="X545" s="8"/>
      <c r="Y545" s="8"/>
    </row>
    <row r="546" spans="24:25" ht="12.75">
      <c r="X546" s="8"/>
      <c r="Y546" s="8"/>
    </row>
    <row r="547" spans="24:25" ht="12.75">
      <c r="X547" s="8"/>
      <c r="Y547" s="8"/>
    </row>
    <row r="548" spans="24:25" ht="12.75">
      <c r="X548" s="8"/>
      <c r="Y548" s="8"/>
    </row>
    <row r="549" spans="24:25" ht="12.75">
      <c r="X549" s="8"/>
      <c r="Y549" s="8"/>
    </row>
    <row r="550" spans="24:25" ht="12.75">
      <c r="X550" s="8"/>
      <c r="Y550" s="8"/>
    </row>
    <row r="551" spans="24:25" ht="12.75">
      <c r="X551" s="8"/>
      <c r="Y551" s="8"/>
    </row>
    <row r="552" spans="24:25" ht="12.75">
      <c r="X552" s="8"/>
      <c r="Y552" s="8"/>
    </row>
    <row r="553" spans="24:25" ht="12.75">
      <c r="X553" s="8"/>
      <c r="Y553" s="8"/>
    </row>
    <row r="554" spans="24:25" ht="12.75">
      <c r="X554" s="8"/>
      <c r="Y554" s="8"/>
    </row>
    <row r="555" spans="24:25" ht="12.75">
      <c r="X555" s="8"/>
      <c r="Y555" s="8"/>
    </row>
    <row r="556" spans="24:25" ht="12.75">
      <c r="X556" s="8"/>
      <c r="Y556" s="8"/>
    </row>
    <row r="557" spans="24:25" ht="12.75">
      <c r="X557" s="8"/>
      <c r="Y557" s="8"/>
    </row>
    <row r="558" spans="24:25" ht="12.75">
      <c r="X558" s="8"/>
      <c r="Y558" s="8"/>
    </row>
    <row r="559" spans="24:25" ht="12.75">
      <c r="X559" s="8"/>
      <c r="Y559" s="8"/>
    </row>
    <row r="560" spans="24:25" ht="12.75">
      <c r="X560" s="8"/>
      <c r="Y560" s="8"/>
    </row>
    <row r="561" spans="24:25" ht="12.75">
      <c r="X561" s="8"/>
      <c r="Y561" s="8"/>
    </row>
    <row r="562" spans="24:25" ht="12.75">
      <c r="X562" s="8"/>
      <c r="Y562" s="8"/>
    </row>
    <row r="563" spans="24:25" ht="12.75">
      <c r="X563" s="8"/>
      <c r="Y563" s="8"/>
    </row>
    <row r="564" spans="24:25" ht="12.75">
      <c r="X564" s="8"/>
      <c r="Y564" s="8"/>
    </row>
    <row r="565" spans="24:25" ht="12.75">
      <c r="X565" s="8"/>
      <c r="Y565" s="8"/>
    </row>
    <row r="566" spans="24:25" ht="12.75">
      <c r="X566" s="8"/>
      <c r="Y566" s="8"/>
    </row>
    <row r="567" spans="24:25" ht="12.75">
      <c r="X567" s="8"/>
      <c r="Y567" s="8"/>
    </row>
    <row r="568" spans="24:25" ht="12.75">
      <c r="X568" s="8"/>
      <c r="Y568" s="8"/>
    </row>
    <row r="569" spans="24:25" ht="12.75">
      <c r="X569" s="8"/>
      <c r="Y569" s="8"/>
    </row>
    <row r="570" spans="24:25" ht="12.75">
      <c r="X570" s="8"/>
      <c r="Y570" s="8"/>
    </row>
    <row r="571" spans="24:25" ht="12.75">
      <c r="X571" s="8"/>
      <c r="Y571" s="8"/>
    </row>
    <row r="572" spans="24:25" ht="12.75">
      <c r="X572" s="8"/>
      <c r="Y572" s="8"/>
    </row>
    <row r="573" spans="24:25" ht="12.75">
      <c r="X573" s="8"/>
      <c r="Y573" s="8"/>
    </row>
    <row r="574" spans="24:25" ht="12.75">
      <c r="X574" s="8"/>
      <c r="Y574" s="8"/>
    </row>
    <row r="575" spans="24:25" ht="12.75">
      <c r="X575" s="8"/>
      <c r="Y575" s="8"/>
    </row>
    <row r="576" spans="24:25" ht="12.75">
      <c r="X576" s="8"/>
      <c r="Y576" s="8"/>
    </row>
    <row r="577" spans="24:25" ht="12.75">
      <c r="X577" s="8"/>
      <c r="Y577" s="8"/>
    </row>
    <row r="578" spans="24:25" ht="12.75">
      <c r="X578" s="8"/>
      <c r="Y578" s="8"/>
    </row>
    <row r="579" spans="24:25" ht="12.75">
      <c r="X579" s="8"/>
      <c r="Y579" s="8"/>
    </row>
    <row r="580" spans="24:25" ht="12.75">
      <c r="X580" s="8"/>
      <c r="Y580" s="8"/>
    </row>
    <row r="581" spans="24:25" ht="12.75">
      <c r="X581" s="8"/>
      <c r="Y581" s="8"/>
    </row>
    <row r="582" spans="24:25" ht="12.75">
      <c r="X582" s="8"/>
      <c r="Y582" s="8"/>
    </row>
    <row r="583" spans="24:25" ht="12.75">
      <c r="X583" s="8"/>
      <c r="Y583" s="8"/>
    </row>
    <row r="584" spans="24:25" ht="12.75">
      <c r="X584" s="8"/>
      <c r="Y584" s="8"/>
    </row>
    <row r="585" spans="24:25" ht="12.75">
      <c r="X585" s="8"/>
      <c r="Y585" s="8"/>
    </row>
    <row r="586" spans="24:25" ht="12.75">
      <c r="X586" s="8"/>
      <c r="Y586" s="8"/>
    </row>
    <row r="587" spans="24:25" ht="12.75">
      <c r="X587" s="8"/>
      <c r="Y587" s="8"/>
    </row>
    <row r="588" spans="24:25" ht="12.75">
      <c r="X588" s="8"/>
      <c r="Y588" s="8"/>
    </row>
    <row r="589" spans="24:25" ht="12.75">
      <c r="X589" s="8"/>
      <c r="Y589" s="8"/>
    </row>
    <row r="590" spans="24:25" ht="12.75">
      <c r="X590" s="8"/>
      <c r="Y590" s="8"/>
    </row>
    <row r="591" spans="24:25" ht="12.75">
      <c r="X591" s="8"/>
      <c r="Y591" s="8"/>
    </row>
    <row r="592" spans="24:25" ht="12.75">
      <c r="X592" s="8"/>
      <c r="Y592" s="8"/>
    </row>
    <row r="593" spans="24:25" ht="12.75">
      <c r="X593" s="8"/>
      <c r="Y593" s="8"/>
    </row>
    <row r="594" spans="24:25" ht="12.75">
      <c r="X594" s="8"/>
      <c r="Y594" s="8"/>
    </row>
    <row r="595" spans="24:25" ht="12.75">
      <c r="X595" s="8"/>
      <c r="Y595" s="8"/>
    </row>
    <row r="596" spans="24:25" ht="12.75">
      <c r="X596" s="8"/>
      <c r="Y596" s="8"/>
    </row>
    <row r="597" spans="24:25" ht="12.75">
      <c r="X597" s="8"/>
      <c r="Y597" s="8"/>
    </row>
    <row r="598" spans="24:25" ht="12.75">
      <c r="X598" s="8"/>
      <c r="Y598" s="8"/>
    </row>
    <row r="599" spans="24:25" ht="12.75">
      <c r="X599" s="8"/>
      <c r="Y599" s="8"/>
    </row>
    <row r="600" spans="24:25" ht="12.75">
      <c r="X600" s="8"/>
      <c r="Y600" s="8"/>
    </row>
    <row r="601" spans="24:25" ht="12.75">
      <c r="X601" s="8"/>
      <c r="Y601" s="8"/>
    </row>
    <row r="602" spans="24:25" ht="12.75">
      <c r="X602" s="8"/>
      <c r="Y602" s="8"/>
    </row>
    <row r="603" spans="24:25" ht="12.75">
      <c r="X603" s="8"/>
      <c r="Y603" s="8"/>
    </row>
    <row r="604" spans="24:25" ht="12.75">
      <c r="X604" s="8"/>
      <c r="Y604" s="8"/>
    </row>
    <row r="605" spans="24:25" ht="12.75">
      <c r="X605" s="8"/>
      <c r="Y605" s="8"/>
    </row>
    <row r="606" spans="24:25" ht="12.75">
      <c r="X606" s="8"/>
      <c r="Y606" s="8"/>
    </row>
    <row r="607" spans="24:25" ht="12.75">
      <c r="X607" s="8"/>
      <c r="Y607" s="8"/>
    </row>
    <row r="608" spans="24:25" ht="12.75">
      <c r="X608" s="8"/>
      <c r="Y608" s="8"/>
    </row>
    <row r="609" spans="24:25" ht="12.75">
      <c r="X609" s="8"/>
      <c r="Y609" s="8"/>
    </row>
    <row r="610" spans="24:25" ht="12.75">
      <c r="X610" s="8"/>
      <c r="Y610" s="8"/>
    </row>
    <row r="611" spans="24:25" ht="12.75">
      <c r="X611" s="8"/>
      <c r="Y611" s="8"/>
    </row>
    <row r="612" spans="24:25" ht="12.75">
      <c r="X612" s="8"/>
      <c r="Y612" s="8"/>
    </row>
    <row r="613" spans="24:25" ht="12.75">
      <c r="X613" s="8"/>
      <c r="Y613" s="8"/>
    </row>
    <row r="614" spans="24:25" ht="12.75">
      <c r="X614" s="8"/>
      <c r="Y614" s="8"/>
    </row>
    <row r="615" spans="24:25" ht="12.75">
      <c r="X615" s="8"/>
      <c r="Y615" s="8"/>
    </row>
    <row r="616" spans="24:25" ht="12.75">
      <c r="X616" s="8"/>
      <c r="Y616" s="8"/>
    </row>
    <row r="617" spans="24:25" ht="12.75">
      <c r="X617" s="8"/>
      <c r="Y617" s="8"/>
    </row>
    <row r="618" spans="24:25" ht="12.75">
      <c r="X618" s="8"/>
      <c r="Y618" s="8"/>
    </row>
    <row r="619" spans="24:25" ht="12.75">
      <c r="X619" s="8"/>
      <c r="Y619" s="8"/>
    </row>
    <row r="620" spans="24:25" ht="12.75">
      <c r="X620" s="8"/>
      <c r="Y620" s="8"/>
    </row>
    <row r="621" spans="24:25" ht="12.75">
      <c r="X621" s="8"/>
      <c r="Y621" s="8"/>
    </row>
    <row r="622" spans="24:25" ht="12.75">
      <c r="X622" s="8"/>
      <c r="Y622" s="8"/>
    </row>
    <row r="623" spans="24:25" ht="12.75">
      <c r="X623" s="8"/>
      <c r="Y623" s="8"/>
    </row>
    <row r="624" spans="24:25" ht="12.75">
      <c r="X624" s="8"/>
      <c r="Y624" s="8"/>
    </row>
    <row r="625" spans="24:25" ht="12.75">
      <c r="X625" s="8"/>
      <c r="Y625" s="8"/>
    </row>
    <row r="626" spans="24:25" ht="12.75">
      <c r="X626" s="8"/>
      <c r="Y626" s="8"/>
    </row>
    <row r="627" spans="24:25" ht="12.75">
      <c r="X627" s="8"/>
      <c r="Y627" s="8"/>
    </row>
    <row r="628" spans="24:25" ht="12.75">
      <c r="X628" s="8"/>
      <c r="Y628" s="8"/>
    </row>
    <row r="629" spans="24:25" ht="12.75">
      <c r="X629" s="8"/>
      <c r="Y629" s="8"/>
    </row>
    <row r="630" spans="24:25" ht="12.75">
      <c r="X630" s="8"/>
      <c r="Y630" s="8"/>
    </row>
    <row r="631" spans="24:25" ht="12.75">
      <c r="X631" s="8"/>
      <c r="Y631" s="8"/>
    </row>
    <row r="632" spans="24:25" ht="12.75">
      <c r="X632" s="8"/>
      <c r="Y632" s="8"/>
    </row>
    <row r="633" spans="24:25" ht="12.75">
      <c r="X633" s="8"/>
      <c r="Y633" s="8"/>
    </row>
    <row r="634" spans="24:25" ht="12.75">
      <c r="X634" s="8"/>
      <c r="Y634" s="8"/>
    </row>
    <row r="635" spans="24:25" ht="12.75">
      <c r="X635" s="8"/>
      <c r="Y635" s="8"/>
    </row>
    <row r="636" spans="24:25" ht="12.75">
      <c r="X636" s="8"/>
      <c r="Y636" s="8"/>
    </row>
    <row r="637" spans="24:25" ht="12.75">
      <c r="X637" s="8"/>
      <c r="Y637" s="8"/>
    </row>
    <row r="638" spans="24:25" ht="12.75">
      <c r="X638" s="8"/>
      <c r="Y638" s="8"/>
    </row>
    <row r="639" spans="24:25" ht="12.75">
      <c r="X639" s="8"/>
      <c r="Y639" s="8"/>
    </row>
    <row r="640" spans="24:25" ht="12.75">
      <c r="X640" s="8"/>
      <c r="Y640" s="8"/>
    </row>
    <row r="641" spans="24:25" ht="12.75">
      <c r="X641" s="8"/>
      <c r="Y641" s="8"/>
    </row>
    <row r="642" spans="24:25" ht="12.75">
      <c r="X642" s="8"/>
      <c r="Y642" s="8"/>
    </row>
    <row r="643" spans="24:25" ht="12.75">
      <c r="X643" s="8"/>
      <c r="Y643" s="8"/>
    </row>
    <row r="644" spans="24:25" ht="12.75">
      <c r="X644" s="8"/>
      <c r="Y644" s="8"/>
    </row>
    <row r="645" spans="24:25" ht="12.75">
      <c r="X645" s="8"/>
      <c r="Y645" s="8"/>
    </row>
    <row r="646" spans="24:25" ht="12.75">
      <c r="X646" s="8"/>
      <c r="Y646" s="8"/>
    </row>
    <row r="647" spans="24:25" ht="12.75">
      <c r="X647" s="8"/>
      <c r="Y647" s="8"/>
    </row>
    <row r="648" spans="24:25" ht="12.75">
      <c r="X648" s="8"/>
      <c r="Y648" s="8"/>
    </row>
    <row r="649" spans="24:25" ht="12.75">
      <c r="X649" s="8"/>
      <c r="Y649" s="8"/>
    </row>
    <row r="650" spans="24:25" ht="12.75">
      <c r="X650" s="8"/>
      <c r="Y650" s="8"/>
    </row>
    <row r="651" spans="24:25" ht="12.75">
      <c r="X651" s="8"/>
      <c r="Y651" s="8"/>
    </row>
    <row r="652" spans="24:25" ht="12.75">
      <c r="X652" s="8"/>
      <c r="Y652" s="8"/>
    </row>
    <row r="653" spans="24:25" ht="12.75">
      <c r="X653" s="8"/>
      <c r="Y653" s="8"/>
    </row>
    <row r="654" spans="24:25" ht="12.75">
      <c r="X654" s="8"/>
      <c r="Y654" s="8"/>
    </row>
    <row r="655" spans="24:25" ht="12.75">
      <c r="X655" s="8"/>
      <c r="Y655" s="8"/>
    </row>
    <row r="656" spans="24:25" ht="12.75">
      <c r="X656" s="8"/>
      <c r="Y656" s="8"/>
    </row>
    <row r="657" spans="24:25" ht="12.75">
      <c r="X657" s="8"/>
      <c r="Y657" s="8"/>
    </row>
    <row r="658" spans="24:25" ht="12.75">
      <c r="X658" s="8"/>
      <c r="Y658" s="8"/>
    </row>
    <row r="659" spans="24:25" ht="12.75">
      <c r="X659" s="8"/>
      <c r="Y659" s="8"/>
    </row>
    <row r="660" spans="24:25" ht="12.75">
      <c r="X660" s="8"/>
      <c r="Y660" s="8"/>
    </row>
    <row r="661" spans="24:25" ht="12.75">
      <c r="X661" s="8"/>
      <c r="Y661" s="8"/>
    </row>
    <row r="662" spans="24:25" ht="12.75">
      <c r="X662" s="8"/>
      <c r="Y662" s="8"/>
    </row>
    <row r="663" spans="24:25" ht="12.75">
      <c r="X663" s="8"/>
      <c r="Y663" s="8"/>
    </row>
    <row r="664" spans="24:25" ht="12.75">
      <c r="X664" s="8"/>
      <c r="Y664" s="8"/>
    </row>
    <row r="665" spans="24:25" ht="12.75">
      <c r="X665" s="8"/>
      <c r="Y665" s="8"/>
    </row>
    <row r="666" spans="24:25" ht="12.75">
      <c r="X666" s="8"/>
      <c r="Y666" s="8"/>
    </row>
    <row r="667" spans="24:25" ht="12.75">
      <c r="X667" s="8"/>
      <c r="Y667" s="8"/>
    </row>
    <row r="668" spans="24:25" ht="12.75">
      <c r="X668" s="8"/>
      <c r="Y668" s="8"/>
    </row>
    <row r="669" spans="24:25" ht="12.75">
      <c r="X669" s="8"/>
      <c r="Y669" s="8"/>
    </row>
    <row r="670" spans="24:25" ht="12.75">
      <c r="X670" s="8"/>
      <c r="Y670" s="8"/>
    </row>
    <row r="671" spans="24:25" ht="12.75">
      <c r="X671" s="8"/>
      <c r="Y671" s="8"/>
    </row>
    <row r="672" spans="24:25" ht="12.75">
      <c r="X672" s="8"/>
      <c r="Y672" s="8"/>
    </row>
    <row r="673" spans="24:25" ht="12.75">
      <c r="X673" s="8"/>
      <c r="Y673" s="8"/>
    </row>
    <row r="674" spans="24:25" ht="12.75">
      <c r="X674" s="8"/>
      <c r="Y674" s="8"/>
    </row>
    <row r="675" spans="24:25" ht="12.75">
      <c r="X675" s="8"/>
      <c r="Y675" s="8"/>
    </row>
    <row r="676" spans="24:25" ht="12.75">
      <c r="X676" s="8"/>
      <c r="Y676" s="8"/>
    </row>
    <row r="677" spans="24:25" ht="12.75">
      <c r="X677" s="8"/>
      <c r="Y677" s="8"/>
    </row>
    <row r="678" spans="24:25" ht="12.75">
      <c r="X678" s="8"/>
      <c r="Y678" s="8"/>
    </row>
    <row r="679" spans="24:25" ht="12.75">
      <c r="X679" s="8"/>
      <c r="Y679" s="8"/>
    </row>
    <row r="680" spans="24:25" ht="12.75">
      <c r="X680" s="8"/>
      <c r="Y680" s="8"/>
    </row>
    <row r="681" spans="24:25" ht="12.75">
      <c r="X681" s="8"/>
      <c r="Y681" s="8"/>
    </row>
    <row r="682" spans="24:25" ht="12.75">
      <c r="X682" s="8"/>
      <c r="Y682" s="8"/>
    </row>
    <row r="683" spans="24:25" ht="12.75">
      <c r="X683" s="8"/>
      <c r="Y683" s="8"/>
    </row>
    <row r="684" spans="24:25" ht="12.75">
      <c r="X684" s="8"/>
      <c r="Y684" s="8"/>
    </row>
    <row r="685" spans="24:25" ht="12.75">
      <c r="X685" s="8"/>
      <c r="Y685" s="8"/>
    </row>
    <row r="686" spans="24:25" ht="12.75">
      <c r="X686" s="8"/>
      <c r="Y686" s="8"/>
    </row>
    <row r="687" spans="24:25" ht="12.75">
      <c r="X687" s="8"/>
      <c r="Y687" s="8"/>
    </row>
    <row r="688" spans="24:25" ht="12.75">
      <c r="X688" s="8"/>
      <c r="Y688" s="8"/>
    </row>
    <row r="689" spans="24:25" ht="12.75">
      <c r="X689" s="8"/>
      <c r="Y689" s="8"/>
    </row>
    <row r="690" spans="24:25" ht="12.75">
      <c r="X690" s="8"/>
      <c r="Y690" s="8"/>
    </row>
    <row r="691" spans="24:25" ht="12.75">
      <c r="X691" s="8"/>
      <c r="Y691" s="8"/>
    </row>
    <row r="692" spans="24:25" ht="12.75">
      <c r="X692" s="8"/>
      <c r="Y692" s="8"/>
    </row>
    <row r="693" spans="24:25" ht="12.75">
      <c r="X693" s="8"/>
      <c r="Y693" s="8"/>
    </row>
    <row r="694" spans="24:25" ht="12.75">
      <c r="X694" s="8"/>
      <c r="Y694" s="8"/>
    </row>
    <row r="695" spans="24:25" ht="12.75">
      <c r="X695" s="8"/>
      <c r="Y695" s="8"/>
    </row>
    <row r="696" spans="24:25" ht="12.75">
      <c r="X696" s="8"/>
      <c r="Y696" s="8"/>
    </row>
    <row r="697" spans="24:25" ht="12.75">
      <c r="X697" s="8"/>
      <c r="Y697" s="8"/>
    </row>
    <row r="698" spans="24:25" ht="12.75">
      <c r="X698" s="8"/>
      <c r="Y698" s="8"/>
    </row>
    <row r="699" spans="24:25" ht="12.75">
      <c r="X699" s="8"/>
      <c r="Y699" s="8"/>
    </row>
    <row r="700" spans="24:25" ht="12.75">
      <c r="X700" s="8"/>
      <c r="Y700" s="8"/>
    </row>
    <row r="701" spans="24:25" ht="12.75">
      <c r="X701" s="8"/>
      <c r="Y701" s="8"/>
    </row>
    <row r="702" spans="24:25" ht="12.75">
      <c r="X702" s="8"/>
      <c r="Y702" s="8"/>
    </row>
    <row r="703" spans="24:25" ht="12.75">
      <c r="X703" s="8"/>
      <c r="Y703" s="8"/>
    </row>
    <row r="704" spans="24:25" ht="12.75">
      <c r="X704" s="8"/>
      <c r="Y704" s="8"/>
    </row>
    <row r="705" spans="24:25" ht="12.75">
      <c r="X705" s="8"/>
      <c r="Y705" s="8"/>
    </row>
    <row r="706" spans="24:25" ht="12.75">
      <c r="X706" s="8"/>
      <c r="Y706" s="8"/>
    </row>
    <row r="707" spans="24:25" ht="12.75">
      <c r="X707" s="8"/>
      <c r="Y707" s="8"/>
    </row>
    <row r="708" spans="24:25" ht="12.75">
      <c r="X708" s="8"/>
      <c r="Y708" s="8"/>
    </row>
    <row r="709" spans="24:25" ht="12.75">
      <c r="X709" s="8"/>
      <c r="Y709" s="8"/>
    </row>
    <row r="710" spans="24:25" ht="12.75">
      <c r="X710" s="8"/>
      <c r="Y710" s="8"/>
    </row>
    <row r="711" spans="24:25" ht="12.75">
      <c r="X711" s="8"/>
      <c r="Y711" s="8"/>
    </row>
    <row r="712" spans="24:25" ht="12.75">
      <c r="X712" s="8"/>
      <c r="Y712" s="8"/>
    </row>
    <row r="713" spans="24:25" ht="12.75">
      <c r="X713" s="8"/>
      <c r="Y713" s="8"/>
    </row>
    <row r="714" spans="24:25" ht="12.75">
      <c r="X714" s="8"/>
      <c r="Y714" s="8"/>
    </row>
    <row r="715" spans="24:25" ht="12.75">
      <c r="X715" s="8"/>
      <c r="Y715" s="8"/>
    </row>
    <row r="716" spans="24:25" ht="12.75">
      <c r="X716" s="8"/>
      <c r="Y716" s="8"/>
    </row>
    <row r="717" spans="24:25" ht="12.75">
      <c r="X717" s="8"/>
      <c r="Y717" s="8"/>
    </row>
    <row r="718" spans="24:25" ht="12.75">
      <c r="X718" s="8"/>
      <c r="Y718" s="8"/>
    </row>
    <row r="719" spans="24:25" ht="12.75">
      <c r="X719" s="8"/>
      <c r="Y719" s="8"/>
    </row>
    <row r="720" spans="24:25" ht="12.75">
      <c r="X720" s="8"/>
      <c r="Y720" s="8"/>
    </row>
    <row r="721" spans="24:25" ht="12.75">
      <c r="X721" s="8"/>
      <c r="Y721" s="8"/>
    </row>
    <row r="722" spans="24:25" ht="12.75">
      <c r="X722" s="8"/>
      <c r="Y722" s="8"/>
    </row>
    <row r="723" spans="24:25" ht="12.75">
      <c r="X723" s="8"/>
      <c r="Y723" s="8"/>
    </row>
    <row r="724" spans="24:25" ht="12.75">
      <c r="X724" s="8"/>
      <c r="Y724" s="8"/>
    </row>
    <row r="725" spans="24:25" ht="12.75">
      <c r="X725" s="8"/>
      <c r="Y725" s="8"/>
    </row>
    <row r="726" spans="24:25" ht="12.75">
      <c r="X726" s="8"/>
      <c r="Y726" s="8"/>
    </row>
    <row r="727" spans="24:25" ht="12.75">
      <c r="X727" s="8"/>
      <c r="Y727" s="8"/>
    </row>
    <row r="728" spans="24:25" ht="12.75">
      <c r="X728" s="8"/>
      <c r="Y728" s="8"/>
    </row>
    <row r="729" spans="24:25" ht="12.75">
      <c r="X729" s="8"/>
      <c r="Y729" s="8"/>
    </row>
    <row r="730" spans="24:25" ht="12.75">
      <c r="X730" s="8"/>
      <c r="Y730" s="8"/>
    </row>
    <row r="731" spans="24:25" ht="12.75">
      <c r="X731" s="8"/>
      <c r="Y731" s="8"/>
    </row>
    <row r="732" spans="24:25" ht="12.75">
      <c r="X732" s="8"/>
      <c r="Y732" s="8"/>
    </row>
    <row r="733" spans="24:25" ht="12.75">
      <c r="X733" s="8"/>
      <c r="Y733" s="8"/>
    </row>
    <row r="734" spans="24:25" ht="12.75">
      <c r="X734" s="8"/>
      <c r="Y734" s="8"/>
    </row>
    <row r="735" spans="24:25" ht="12.75">
      <c r="X735" s="8"/>
      <c r="Y735" s="8"/>
    </row>
    <row r="736" spans="24:25" ht="12.75">
      <c r="X736" s="8"/>
      <c r="Y736" s="8"/>
    </row>
    <row r="737" spans="24:25" ht="12.75">
      <c r="X737" s="8"/>
      <c r="Y737" s="8"/>
    </row>
    <row r="738" spans="24:25" ht="12.75">
      <c r="X738" s="8"/>
      <c r="Y738" s="8"/>
    </row>
    <row r="739" spans="24:25" ht="12.75">
      <c r="X739" s="8"/>
      <c r="Y739" s="8"/>
    </row>
    <row r="740" spans="24:25" ht="12.75">
      <c r="X740" s="8"/>
      <c r="Y740" s="8"/>
    </row>
    <row r="741" spans="24:25" ht="12.75">
      <c r="X741" s="8"/>
      <c r="Y741" s="8"/>
    </row>
    <row r="742" spans="24:25" ht="12.75">
      <c r="X742" s="8"/>
      <c r="Y742" s="8"/>
    </row>
    <row r="743" spans="24:25" ht="12.75">
      <c r="X743" s="8"/>
      <c r="Y743" s="8"/>
    </row>
    <row r="744" spans="24:25" ht="12.75">
      <c r="X744" s="8"/>
      <c r="Y744" s="8"/>
    </row>
    <row r="745" spans="24:25" ht="12.75">
      <c r="X745" s="8"/>
      <c r="Y745" s="8"/>
    </row>
    <row r="746" spans="24:25" ht="12.75">
      <c r="X746" s="8"/>
      <c r="Y746" s="8"/>
    </row>
    <row r="747" spans="24:25" ht="12.75">
      <c r="X747" s="8"/>
      <c r="Y747" s="8"/>
    </row>
    <row r="748" spans="24:25" ht="12.75">
      <c r="X748" s="8"/>
      <c r="Y748" s="8"/>
    </row>
    <row r="749" spans="24:25" ht="12.75">
      <c r="X749" s="8"/>
      <c r="Y749" s="8"/>
    </row>
    <row r="750" spans="24:25" ht="12.75">
      <c r="X750" s="8"/>
      <c r="Y750" s="8"/>
    </row>
    <row r="751" spans="24:25" ht="12.75">
      <c r="X751" s="8"/>
      <c r="Y751" s="8"/>
    </row>
    <row r="752" spans="24:25" ht="12.75">
      <c r="X752" s="8"/>
      <c r="Y752" s="8"/>
    </row>
    <row r="753" spans="24:25" ht="12.75">
      <c r="X753" s="8"/>
      <c r="Y753" s="8"/>
    </row>
    <row r="754" spans="24:25" ht="12.75">
      <c r="X754" s="8"/>
      <c r="Y754" s="8"/>
    </row>
    <row r="755" spans="24:25" ht="12.75">
      <c r="X755" s="8"/>
      <c r="Y755" s="8"/>
    </row>
    <row r="756" spans="24:25" ht="12.75">
      <c r="X756" s="8"/>
      <c r="Y756" s="8"/>
    </row>
    <row r="757" spans="24:25" ht="12.75">
      <c r="X757" s="8"/>
      <c r="Y757" s="8"/>
    </row>
    <row r="758" spans="24:25" ht="12.75">
      <c r="X758" s="8"/>
      <c r="Y758" s="8"/>
    </row>
    <row r="759" spans="24:25" ht="12.75">
      <c r="X759" s="8"/>
      <c r="Y759" s="8"/>
    </row>
    <row r="760" spans="24:25" ht="12.75">
      <c r="X760" s="8"/>
      <c r="Y760" s="8"/>
    </row>
    <row r="761" spans="24:25" ht="12.75">
      <c r="X761" s="8"/>
      <c r="Y761" s="8"/>
    </row>
    <row r="762" spans="24:25" ht="12.75">
      <c r="X762" s="8"/>
      <c r="Y762" s="8"/>
    </row>
    <row r="763" spans="24:25" ht="12.75">
      <c r="X763" s="8"/>
      <c r="Y763" s="8"/>
    </row>
    <row r="764" spans="24:25" ht="12.75">
      <c r="X764" s="8"/>
      <c r="Y764" s="8"/>
    </row>
    <row r="765" spans="24:25" ht="12.75">
      <c r="X765" s="8"/>
      <c r="Y765" s="8"/>
    </row>
    <row r="766" spans="24:25" ht="12.75">
      <c r="X766" s="8"/>
      <c r="Y766" s="8"/>
    </row>
    <row r="767" spans="24:25" ht="12.75">
      <c r="X767" s="8"/>
      <c r="Y767" s="8"/>
    </row>
    <row r="768" spans="24:25" ht="12.75">
      <c r="X768" s="8"/>
      <c r="Y768" s="8"/>
    </row>
    <row r="769" spans="24:25" ht="12.75">
      <c r="X769" s="8"/>
      <c r="Y769" s="8"/>
    </row>
    <row r="770" spans="24:25" ht="12.75">
      <c r="X770" s="8"/>
      <c r="Y770" s="8"/>
    </row>
    <row r="771" spans="24:25" ht="12.75">
      <c r="X771" s="8"/>
      <c r="Y771" s="8"/>
    </row>
    <row r="772" spans="24:25" ht="12.75">
      <c r="X772" s="8"/>
      <c r="Y772" s="8"/>
    </row>
    <row r="773" spans="24:25" ht="12.75">
      <c r="X773" s="8"/>
      <c r="Y773" s="8"/>
    </row>
    <row r="774" spans="24:25" ht="12.75">
      <c r="X774" s="8"/>
      <c r="Y774" s="8"/>
    </row>
    <row r="775" spans="24:25" ht="12.75">
      <c r="X775" s="8"/>
      <c r="Y775" s="8"/>
    </row>
    <row r="776" spans="24:25" ht="12.75">
      <c r="X776" s="8"/>
      <c r="Y776" s="8"/>
    </row>
    <row r="777" spans="24:25" ht="12.75">
      <c r="X777" s="8"/>
      <c r="Y777" s="8"/>
    </row>
    <row r="778" spans="24:25" ht="12.75">
      <c r="X778" s="8"/>
      <c r="Y778" s="8"/>
    </row>
    <row r="779" spans="24:25" ht="12.75">
      <c r="X779" s="8"/>
      <c r="Y779" s="8"/>
    </row>
    <row r="780" spans="24:25" ht="12.75">
      <c r="X780" s="8"/>
      <c r="Y780" s="8"/>
    </row>
    <row r="781" spans="24:25" ht="12.75">
      <c r="X781" s="8"/>
      <c r="Y781" s="8"/>
    </row>
    <row r="782" spans="24:25" ht="12.75">
      <c r="X782" s="8"/>
      <c r="Y782" s="8"/>
    </row>
    <row r="783" spans="24:25" ht="12.75">
      <c r="X783" s="8"/>
      <c r="Y783" s="8"/>
    </row>
    <row r="784" spans="24:25" ht="12.75">
      <c r="X784" s="8"/>
      <c r="Y784" s="8"/>
    </row>
    <row r="785" spans="24:25" ht="12.75">
      <c r="X785" s="8"/>
      <c r="Y785" s="8"/>
    </row>
    <row r="786" spans="24:25" ht="12.75">
      <c r="X786" s="8"/>
      <c r="Y786" s="8"/>
    </row>
    <row r="787" spans="24:25" ht="12.75">
      <c r="X787" s="8"/>
      <c r="Y787" s="8"/>
    </row>
    <row r="788" spans="24:25" ht="12.75">
      <c r="X788" s="8"/>
      <c r="Y788" s="8"/>
    </row>
    <row r="789" spans="24:25" ht="12.75">
      <c r="X789" s="8"/>
      <c r="Y789" s="8"/>
    </row>
    <row r="790" spans="24:25" ht="12.75">
      <c r="X790" s="8"/>
      <c r="Y790" s="8"/>
    </row>
    <row r="791" spans="24:25" ht="12.75">
      <c r="X791" s="8"/>
      <c r="Y791" s="8"/>
    </row>
    <row r="792" spans="24:25" ht="12.75">
      <c r="X792" s="8"/>
      <c r="Y792" s="8"/>
    </row>
    <row r="793" spans="24:25" ht="12.75">
      <c r="X793" s="8"/>
      <c r="Y793" s="8"/>
    </row>
    <row r="794" spans="24:25" ht="12.75">
      <c r="X794" s="8"/>
      <c r="Y794" s="8"/>
    </row>
    <row r="795" spans="24:25" ht="12.75">
      <c r="X795" s="8"/>
      <c r="Y795" s="8"/>
    </row>
    <row r="796" spans="24:25" ht="12.75">
      <c r="X796" s="8"/>
      <c r="Y796" s="8"/>
    </row>
    <row r="797" spans="24:25" ht="12.75">
      <c r="X797" s="8"/>
      <c r="Y797" s="8"/>
    </row>
    <row r="798" spans="24:25" ht="12.75">
      <c r="X798" s="8"/>
      <c r="Y798" s="8"/>
    </row>
    <row r="799" spans="24:25" ht="12.75">
      <c r="X799" s="8"/>
      <c r="Y799" s="8"/>
    </row>
    <row r="800" spans="24:25" ht="12.75">
      <c r="X800" s="8"/>
      <c r="Y800" s="8"/>
    </row>
    <row r="801" spans="24:25" ht="12.75">
      <c r="X801" s="8"/>
      <c r="Y801" s="8"/>
    </row>
    <row r="802" spans="24:25" ht="12.75">
      <c r="X802" s="8"/>
      <c r="Y802" s="8"/>
    </row>
    <row r="803" spans="24:25" ht="12.75">
      <c r="X803" s="8"/>
      <c r="Y803" s="8"/>
    </row>
    <row r="804" spans="24:25" ht="12.75">
      <c r="X804" s="8"/>
      <c r="Y804" s="8"/>
    </row>
    <row r="805" spans="24:25" ht="12.75">
      <c r="X805" s="8"/>
      <c r="Y805" s="8"/>
    </row>
    <row r="806" spans="24:25" ht="12.75">
      <c r="X806" s="8"/>
      <c r="Y806" s="8"/>
    </row>
    <row r="807" spans="24:25" ht="12.75">
      <c r="X807" s="8"/>
      <c r="Y807" s="8"/>
    </row>
    <row r="808" spans="24:25" ht="12.75">
      <c r="X808" s="8"/>
      <c r="Y808" s="8"/>
    </row>
    <row r="809" spans="24:25" ht="12.75">
      <c r="X809" s="8"/>
      <c r="Y809" s="8"/>
    </row>
    <row r="810" spans="24:25" ht="12.75">
      <c r="X810" s="8"/>
      <c r="Y810" s="8"/>
    </row>
    <row r="811" spans="24:25" ht="12.75">
      <c r="X811" s="8"/>
      <c r="Y811" s="8"/>
    </row>
    <row r="812" spans="24:25" ht="12.75">
      <c r="X812" s="8"/>
      <c r="Y812" s="8"/>
    </row>
    <row r="813" spans="24:25" ht="12.75">
      <c r="X813" s="8"/>
      <c r="Y813" s="8"/>
    </row>
    <row r="814" spans="24:25" ht="12.75">
      <c r="X814" s="8"/>
      <c r="Y814" s="8"/>
    </row>
    <row r="815" spans="24:25" ht="12.75">
      <c r="X815" s="8"/>
      <c r="Y815" s="8"/>
    </row>
    <row r="816" spans="24:25" ht="12.75">
      <c r="X816" s="8"/>
      <c r="Y816" s="8"/>
    </row>
    <row r="817" spans="24:25" ht="12.75">
      <c r="X817" s="8"/>
      <c r="Y817" s="8"/>
    </row>
    <row r="818" spans="24:25" ht="12.75">
      <c r="X818" s="8"/>
      <c r="Y818" s="8"/>
    </row>
    <row r="819" spans="24:25" ht="12.75">
      <c r="X819" s="8"/>
      <c r="Y819" s="8"/>
    </row>
    <row r="820" spans="24:25" ht="12.75">
      <c r="X820" s="8"/>
      <c r="Y820" s="8"/>
    </row>
    <row r="821" spans="24:25" ht="12.75">
      <c r="X821" s="8"/>
      <c r="Y821" s="8"/>
    </row>
    <row r="822" spans="24:25" ht="12.75">
      <c r="X822" s="8"/>
      <c r="Y822" s="8"/>
    </row>
    <row r="823" spans="24:25" ht="12.75">
      <c r="X823" s="8"/>
      <c r="Y823" s="8"/>
    </row>
    <row r="824" spans="24:25" ht="12.75">
      <c r="X824" s="8"/>
      <c r="Y824" s="8"/>
    </row>
    <row r="825" spans="24:25" ht="12.75">
      <c r="X825" s="8"/>
      <c r="Y825" s="8"/>
    </row>
    <row r="826" spans="24:25" ht="12.75">
      <c r="X826" s="8"/>
      <c r="Y826" s="8"/>
    </row>
    <row r="827" spans="24:25" ht="12.75">
      <c r="X827" s="8"/>
      <c r="Y827" s="8"/>
    </row>
    <row r="828" spans="24:25" ht="12.75">
      <c r="X828" s="8"/>
      <c r="Y828" s="8"/>
    </row>
    <row r="829" spans="24:25" ht="12.75">
      <c r="X829" s="8"/>
      <c r="Y829" s="8"/>
    </row>
    <row r="830" spans="24:25" ht="12.75">
      <c r="X830" s="8"/>
      <c r="Y830" s="8"/>
    </row>
    <row r="831" spans="24:25" ht="12.75">
      <c r="X831" s="8"/>
      <c r="Y831" s="8"/>
    </row>
    <row r="832" spans="24:25" ht="12.75">
      <c r="X832" s="8"/>
      <c r="Y832" s="8"/>
    </row>
    <row r="833" spans="24:25" ht="12.75">
      <c r="X833" s="8"/>
      <c r="Y833" s="8"/>
    </row>
    <row r="834" spans="24:25" ht="12.75">
      <c r="X834" s="8"/>
      <c r="Y834" s="8"/>
    </row>
    <row r="835" spans="24:25" ht="12.75">
      <c r="X835" s="8"/>
      <c r="Y835" s="8"/>
    </row>
    <row r="836" spans="24:25" ht="12.75">
      <c r="X836" s="8"/>
      <c r="Y836" s="8"/>
    </row>
    <row r="837" spans="24:25" ht="12.75">
      <c r="X837" s="8"/>
      <c r="Y837" s="8"/>
    </row>
    <row r="838" spans="24:25" ht="12.75">
      <c r="X838" s="8"/>
      <c r="Y838" s="8"/>
    </row>
    <row r="839" spans="24:25" ht="12.75">
      <c r="X839" s="8"/>
      <c r="Y839" s="8"/>
    </row>
    <row r="840" spans="24:25" ht="12.75">
      <c r="X840" s="8"/>
      <c r="Y840" s="8"/>
    </row>
    <row r="841" spans="24:25" ht="12.75">
      <c r="X841" s="8"/>
      <c r="Y841" s="8"/>
    </row>
    <row r="842" spans="24:25" ht="12.75">
      <c r="X842" s="8"/>
      <c r="Y842" s="8"/>
    </row>
    <row r="843" spans="24:25" ht="12.75">
      <c r="X843" s="8"/>
      <c r="Y843" s="8"/>
    </row>
    <row r="844" spans="24:25" ht="12.75">
      <c r="X844" s="8"/>
      <c r="Y844" s="8"/>
    </row>
    <row r="845" spans="24:25" ht="12.75">
      <c r="X845" s="8"/>
      <c r="Y845" s="8"/>
    </row>
    <row r="846" spans="24:25" ht="12.75">
      <c r="X846" s="8"/>
      <c r="Y846" s="8"/>
    </row>
    <row r="847" spans="24:25" ht="12.75">
      <c r="X847" s="8"/>
      <c r="Y847" s="8"/>
    </row>
    <row r="848" spans="24:25" ht="12.75">
      <c r="X848" s="8"/>
      <c r="Y848" s="8"/>
    </row>
    <row r="849" spans="24:25" ht="12.75">
      <c r="X849" s="8"/>
      <c r="Y849" s="8"/>
    </row>
    <row r="850" spans="24:25" ht="12.75">
      <c r="X850" s="8"/>
      <c r="Y850" s="8"/>
    </row>
    <row r="851" spans="24:25" ht="12.75">
      <c r="X851" s="8"/>
      <c r="Y851" s="8"/>
    </row>
    <row r="852" spans="24:25" ht="12.75">
      <c r="X852" s="8"/>
      <c r="Y852" s="8"/>
    </row>
    <row r="853" spans="24:25" ht="12.75">
      <c r="X853" s="8"/>
      <c r="Y853" s="8"/>
    </row>
    <row r="854" spans="24:25" ht="12.75">
      <c r="X854" s="8"/>
      <c r="Y854" s="8"/>
    </row>
    <row r="855" spans="24:25" ht="12.75">
      <c r="X855" s="8"/>
      <c r="Y855" s="8"/>
    </row>
    <row r="856" spans="24:25" ht="12.75">
      <c r="X856" s="8"/>
      <c r="Y856" s="8"/>
    </row>
    <row r="857" spans="24:25" ht="12.75">
      <c r="X857" s="8"/>
      <c r="Y857" s="8"/>
    </row>
    <row r="858" spans="24:25" ht="12.75">
      <c r="X858" s="8"/>
      <c r="Y858" s="8"/>
    </row>
    <row r="859" spans="24:25" ht="12.75">
      <c r="X859" s="8"/>
      <c r="Y859" s="8"/>
    </row>
    <row r="860" spans="24:25" ht="12.75">
      <c r="X860" s="8"/>
      <c r="Y860" s="8"/>
    </row>
    <row r="861" spans="24:25" ht="12.75">
      <c r="X861" s="8"/>
      <c r="Y861" s="8"/>
    </row>
    <row r="862" spans="24:25" ht="12.75">
      <c r="X862" s="8"/>
      <c r="Y862" s="8"/>
    </row>
    <row r="863" spans="24:25" ht="12.75">
      <c r="X863" s="8"/>
      <c r="Y863" s="8"/>
    </row>
    <row r="864" spans="24:25" ht="12.75">
      <c r="X864" s="8"/>
      <c r="Y864" s="8"/>
    </row>
    <row r="865" spans="24:25" ht="12.75">
      <c r="X865" s="8"/>
      <c r="Y865" s="8"/>
    </row>
    <row r="866" spans="24:25" ht="12.75">
      <c r="X866" s="8"/>
      <c r="Y866" s="8"/>
    </row>
    <row r="867" spans="24:25" ht="12.75">
      <c r="X867" s="8"/>
      <c r="Y867" s="8"/>
    </row>
    <row r="868" spans="24:25" ht="12.75">
      <c r="X868" s="8"/>
      <c r="Y868" s="8"/>
    </row>
    <row r="869" spans="24:25" ht="12.75">
      <c r="X869" s="8"/>
      <c r="Y869" s="8"/>
    </row>
    <row r="870" spans="24:25" ht="12.75">
      <c r="X870" s="8"/>
      <c r="Y870" s="8"/>
    </row>
    <row r="871" spans="24:25" ht="12.75">
      <c r="X871" s="8"/>
      <c r="Y871" s="8"/>
    </row>
    <row r="872" spans="24:25" ht="12.75">
      <c r="X872" s="8"/>
      <c r="Y872" s="8"/>
    </row>
    <row r="873" spans="24:25" ht="12.75">
      <c r="X873" s="8"/>
      <c r="Y873" s="8"/>
    </row>
    <row r="874" spans="24:25" ht="12.75">
      <c r="X874" s="8"/>
      <c r="Y874" s="8"/>
    </row>
    <row r="875" spans="24:25" ht="12.75">
      <c r="X875" s="8"/>
      <c r="Y875" s="8"/>
    </row>
    <row r="876" spans="24:25" ht="12.75">
      <c r="X876" s="8"/>
      <c r="Y876" s="8"/>
    </row>
    <row r="877" spans="24:25" ht="12.75">
      <c r="X877" s="8"/>
      <c r="Y877" s="8"/>
    </row>
    <row r="878" spans="24:25" ht="12.75">
      <c r="X878" s="8"/>
      <c r="Y878" s="8"/>
    </row>
    <row r="879" spans="24:25" ht="12.75">
      <c r="X879" s="8"/>
      <c r="Y879" s="8"/>
    </row>
    <row r="880" spans="24:25" ht="12.75">
      <c r="X880" s="8"/>
      <c r="Y880" s="8"/>
    </row>
    <row r="881" spans="24:25" ht="12.75">
      <c r="X881" s="8"/>
      <c r="Y881" s="8"/>
    </row>
    <row r="882" spans="24:25" ht="12.75">
      <c r="X882" s="8"/>
      <c r="Y882" s="8"/>
    </row>
    <row r="883" spans="24:25" ht="12.75">
      <c r="X883" s="8"/>
      <c r="Y883" s="8"/>
    </row>
    <row r="884" spans="24:25" ht="12.75">
      <c r="X884" s="8"/>
      <c r="Y884" s="8"/>
    </row>
    <row r="885" spans="24:25" ht="12.75">
      <c r="X885" s="8"/>
      <c r="Y885" s="8"/>
    </row>
    <row r="886" spans="24:25" ht="12.75">
      <c r="X886" s="8"/>
      <c r="Y886" s="8"/>
    </row>
    <row r="887" spans="24:25" ht="12.75">
      <c r="X887" s="8"/>
      <c r="Y887" s="8"/>
    </row>
    <row r="888" spans="24:25" ht="12.75">
      <c r="X888" s="8"/>
      <c r="Y888" s="8"/>
    </row>
    <row r="889" spans="24:25" ht="12.75">
      <c r="X889" s="8"/>
      <c r="Y889" s="8"/>
    </row>
    <row r="890" spans="24:25" ht="12.75">
      <c r="X890" s="8"/>
      <c r="Y890" s="8"/>
    </row>
    <row r="891" spans="24:25" ht="12.75">
      <c r="X891" s="8"/>
      <c r="Y891" s="8"/>
    </row>
    <row r="892" spans="24:25" ht="12.75">
      <c r="X892" s="8"/>
      <c r="Y892" s="8"/>
    </row>
    <row r="893" spans="24:25" ht="12.75">
      <c r="X893" s="8"/>
      <c r="Y893" s="8"/>
    </row>
    <row r="894" spans="24:25" ht="12.75">
      <c r="X894" s="8"/>
      <c r="Y894" s="8"/>
    </row>
    <row r="895" spans="24:25" ht="12.75">
      <c r="X895" s="8"/>
      <c r="Y895" s="8"/>
    </row>
    <row r="896" spans="24:25" ht="12.75">
      <c r="X896" s="8"/>
      <c r="Y896" s="8"/>
    </row>
    <row r="897" spans="24:25" ht="12.75">
      <c r="X897" s="8"/>
      <c r="Y897" s="8"/>
    </row>
    <row r="898" spans="24:25" ht="12.75">
      <c r="X898" s="8"/>
      <c r="Y898" s="8"/>
    </row>
    <row r="899" spans="24:25" ht="12.75">
      <c r="X899" s="8"/>
      <c r="Y899" s="8"/>
    </row>
    <row r="900" spans="24:25" ht="12.75">
      <c r="X900" s="8"/>
      <c r="Y900" s="8"/>
    </row>
    <row r="901" spans="24:25" ht="12.75">
      <c r="X901" s="8"/>
      <c r="Y901" s="8"/>
    </row>
    <row r="902" spans="24:25" ht="12.75">
      <c r="X902" s="8"/>
      <c r="Y902" s="8"/>
    </row>
    <row r="903" spans="24:25" ht="12.75">
      <c r="X903" s="8"/>
      <c r="Y903" s="8"/>
    </row>
    <row r="904" spans="24:25" ht="12.75">
      <c r="X904" s="8"/>
      <c r="Y904" s="8"/>
    </row>
    <row r="905" spans="24:25" ht="12.75">
      <c r="X905" s="8"/>
      <c r="Y905" s="8"/>
    </row>
    <row r="906" spans="24:25" ht="12.75">
      <c r="X906" s="8"/>
      <c r="Y906" s="8"/>
    </row>
    <row r="907" spans="24:25" ht="12.75">
      <c r="X907" s="8"/>
      <c r="Y907" s="8"/>
    </row>
    <row r="908" spans="24:25" ht="12.75">
      <c r="X908" s="8"/>
      <c r="Y908" s="8"/>
    </row>
    <row r="909" spans="24:25" ht="12.75">
      <c r="X909" s="8"/>
      <c r="Y909" s="8"/>
    </row>
    <row r="910" spans="24:25" ht="12.75">
      <c r="X910" s="8"/>
      <c r="Y910" s="8"/>
    </row>
    <row r="911" spans="24:25" ht="12.75">
      <c r="X911" s="8"/>
      <c r="Y911" s="8"/>
    </row>
    <row r="912" spans="24:25" ht="12.75">
      <c r="X912" s="8"/>
      <c r="Y912" s="8"/>
    </row>
    <row r="913" spans="24:25" ht="12.75">
      <c r="X913" s="8"/>
      <c r="Y913" s="8"/>
    </row>
    <row r="914" spans="24:25" ht="12.75">
      <c r="X914" s="8"/>
      <c r="Y914" s="8"/>
    </row>
    <row r="915" spans="24:25" ht="12.75">
      <c r="X915" s="8"/>
      <c r="Y915" s="8"/>
    </row>
    <row r="916" spans="24:25" ht="12.75">
      <c r="X916" s="8"/>
      <c r="Y916" s="8"/>
    </row>
    <row r="917" spans="24:25" ht="12.75">
      <c r="X917" s="8"/>
      <c r="Y917" s="8"/>
    </row>
    <row r="918" spans="24:25" ht="12.75">
      <c r="X918" s="8"/>
      <c r="Y918" s="8"/>
    </row>
    <row r="919" spans="24:25" ht="12.75">
      <c r="X919" s="8"/>
      <c r="Y919" s="8"/>
    </row>
    <row r="920" spans="24:25" ht="12.75">
      <c r="X920" s="8"/>
      <c r="Y920" s="8"/>
    </row>
    <row r="921" spans="24:25" ht="12.75">
      <c r="X921" s="8"/>
      <c r="Y921" s="8"/>
    </row>
    <row r="922" spans="24:25" ht="12.75">
      <c r="X922" s="8"/>
      <c r="Y922" s="8"/>
    </row>
    <row r="923" spans="24:25" ht="12.75">
      <c r="X923" s="8"/>
      <c r="Y923" s="8"/>
    </row>
    <row r="924" spans="24:25" ht="12.75">
      <c r="X924" s="8"/>
      <c r="Y924" s="8"/>
    </row>
    <row r="925" spans="24:25" ht="12.75">
      <c r="X925" s="8"/>
      <c r="Y925" s="8"/>
    </row>
    <row r="926" spans="24:25" ht="12.75">
      <c r="X926" s="8"/>
      <c r="Y926" s="8"/>
    </row>
    <row r="927" spans="24:25" ht="12.75">
      <c r="X927" s="8"/>
      <c r="Y927" s="8"/>
    </row>
    <row r="928" spans="24:25" ht="12.75">
      <c r="X928" s="8"/>
      <c r="Y928" s="8"/>
    </row>
    <row r="929" spans="24:25" ht="12.75">
      <c r="X929" s="8"/>
      <c r="Y929" s="8"/>
    </row>
    <row r="930" spans="24:25" ht="12.75">
      <c r="X930" s="8"/>
      <c r="Y930" s="8"/>
    </row>
    <row r="931" spans="24:25" ht="12.75">
      <c r="X931" s="8"/>
      <c r="Y931" s="8"/>
    </row>
    <row r="932" spans="24:25" ht="12.75">
      <c r="X932" s="8"/>
      <c r="Y932" s="8"/>
    </row>
    <row r="933" spans="24:25" ht="12.75">
      <c r="X933" s="8"/>
      <c r="Y933" s="8"/>
    </row>
    <row r="934" spans="24:25" ht="12.75">
      <c r="X934" s="8"/>
      <c r="Y934" s="8"/>
    </row>
    <row r="935" spans="24:25" ht="12.75">
      <c r="X935" s="8"/>
      <c r="Y935" s="8"/>
    </row>
    <row r="936" spans="24:25" ht="12.75">
      <c r="X936" s="8"/>
      <c r="Y936" s="8"/>
    </row>
    <row r="937" spans="24:25" ht="12.75">
      <c r="X937" s="8"/>
      <c r="Y937" s="8"/>
    </row>
    <row r="938" spans="24:25" ht="12.75">
      <c r="X938" s="8"/>
      <c r="Y938" s="8"/>
    </row>
    <row r="939" spans="24:25" ht="12.75">
      <c r="X939" s="8"/>
      <c r="Y939" s="8"/>
    </row>
    <row r="940" spans="24:25" ht="12.75">
      <c r="X940" s="8"/>
      <c r="Y940" s="8"/>
    </row>
    <row r="941" spans="24:25" ht="12.75">
      <c r="X941" s="8"/>
      <c r="Y941" s="8"/>
    </row>
    <row r="942" spans="24:25" ht="12.75">
      <c r="X942" s="8"/>
      <c r="Y942" s="8"/>
    </row>
    <row r="943" spans="24:25" ht="12.75">
      <c r="X943" s="8"/>
      <c r="Y943" s="8"/>
    </row>
    <row r="944" spans="24:25" ht="12.75">
      <c r="X944" s="8"/>
      <c r="Y944" s="8"/>
    </row>
    <row r="945" spans="24:25" ht="12.75">
      <c r="X945" s="8"/>
      <c r="Y945" s="8"/>
    </row>
    <row r="946" spans="24:25" ht="12.75">
      <c r="X946" s="8"/>
      <c r="Y946" s="8"/>
    </row>
    <row r="947" spans="24:25" ht="12.75">
      <c r="X947" s="8"/>
      <c r="Y947" s="8"/>
    </row>
    <row r="948" spans="24:25" ht="12.75">
      <c r="X948" s="8"/>
      <c r="Y948" s="8"/>
    </row>
    <row r="949" spans="24:25" ht="12.75">
      <c r="X949" s="8"/>
      <c r="Y949" s="8"/>
    </row>
    <row r="950" spans="24:25" ht="12.75">
      <c r="X950" s="8"/>
      <c r="Y950" s="8"/>
    </row>
    <row r="951" spans="24:25" ht="12.75">
      <c r="X951" s="8"/>
      <c r="Y951" s="8"/>
    </row>
    <row r="952" spans="24:25" ht="12.75">
      <c r="X952" s="8"/>
      <c r="Y952" s="8"/>
    </row>
    <row r="953" spans="24:25" ht="12.75">
      <c r="X953" s="8"/>
      <c r="Y953" s="8"/>
    </row>
    <row r="954" spans="24:25" ht="12.75">
      <c r="X954" s="8"/>
      <c r="Y954" s="8"/>
    </row>
    <row r="955" spans="24:25" ht="12.75">
      <c r="X955" s="8"/>
      <c r="Y955" s="8"/>
    </row>
    <row r="956" spans="24:25" ht="12.75">
      <c r="X956" s="8"/>
      <c r="Y956" s="8"/>
    </row>
    <row r="957" spans="24:25" ht="12.75">
      <c r="X957" s="8"/>
      <c r="Y957" s="8"/>
    </row>
    <row r="958" spans="24:25" ht="12.75">
      <c r="X958" s="8"/>
      <c r="Y958" s="8"/>
    </row>
    <row r="959" spans="24:25" ht="12.75">
      <c r="X959" s="8"/>
      <c r="Y959" s="8"/>
    </row>
    <row r="960" spans="24:25" ht="12.75">
      <c r="X960" s="8"/>
      <c r="Y960" s="8"/>
    </row>
    <row r="961" spans="24:25" ht="12.75">
      <c r="X961" s="8"/>
      <c r="Y961" s="8"/>
    </row>
    <row r="962" spans="24:25" ht="12.75">
      <c r="X962" s="8"/>
      <c r="Y962" s="8"/>
    </row>
    <row r="963" spans="24:25" ht="12.75">
      <c r="X963" s="8"/>
      <c r="Y963" s="8"/>
    </row>
    <row r="964" spans="24:25" ht="12.75">
      <c r="X964" s="8"/>
      <c r="Y964" s="8"/>
    </row>
    <row r="965" spans="24:25" ht="12.75">
      <c r="X965" s="8"/>
      <c r="Y965" s="8"/>
    </row>
    <row r="966" spans="24:25" ht="12.75">
      <c r="X966" s="8"/>
      <c r="Y966" s="8"/>
    </row>
    <row r="967" spans="24:25" ht="12.75">
      <c r="X967" s="8"/>
      <c r="Y967" s="8"/>
    </row>
    <row r="968" spans="24:25" ht="12.75">
      <c r="X968" s="8"/>
      <c r="Y968" s="8"/>
    </row>
    <row r="969" spans="24:25" ht="12.75">
      <c r="X969" s="8"/>
      <c r="Y969" s="8"/>
    </row>
    <row r="970" spans="24:25" ht="12.75">
      <c r="X970" s="8"/>
      <c r="Y970" s="8"/>
    </row>
    <row r="971" spans="24:25" ht="12.75">
      <c r="X971" s="8"/>
      <c r="Y971" s="8"/>
    </row>
    <row r="972" spans="24:25" ht="12.75">
      <c r="X972" s="8"/>
      <c r="Y972" s="8"/>
    </row>
    <row r="973" spans="24:25" ht="12.75">
      <c r="X973" s="8"/>
      <c r="Y973" s="8"/>
    </row>
    <row r="974" spans="24:25" ht="12.75">
      <c r="X974" s="8"/>
      <c r="Y974" s="8"/>
    </row>
    <row r="975" spans="24:25" ht="12.75">
      <c r="X975" s="8"/>
      <c r="Y975" s="8"/>
    </row>
    <row r="976" spans="24:25" ht="12.75">
      <c r="X976" s="8"/>
      <c r="Y976" s="8"/>
    </row>
    <row r="977" spans="24:25" ht="12.75">
      <c r="X977" s="8"/>
      <c r="Y977" s="8"/>
    </row>
    <row r="978" spans="24:25" ht="12.75">
      <c r="X978" s="8"/>
      <c r="Y978" s="8"/>
    </row>
    <row r="979" spans="24:25" ht="12.75">
      <c r="X979" s="8"/>
      <c r="Y979" s="8"/>
    </row>
    <row r="980" spans="24:25" ht="12.75">
      <c r="X980" s="8"/>
      <c r="Y980" s="8"/>
    </row>
    <row r="981" spans="24:25" ht="12.75">
      <c r="X981" s="8"/>
      <c r="Y981" s="8"/>
    </row>
    <row r="982" spans="24:25" ht="12.75">
      <c r="X982" s="8"/>
      <c r="Y982" s="8"/>
    </row>
    <row r="983" spans="24:25" ht="12.75">
      <c r="X983" s="8"/>
      <c r="Y983" s="8"/>
    </row>
    <row r="984" spans="24:25" ht="12.75">
      <c r="X984" s="8"/>
      <c r="Y984" s="8"/>
    </row>
    <row r="985" spans="24:25" ht="12.75">
      <c r="X985" s="8"/>
      <c r="Y985" s="8"/>
    </row>
    <row r="986" spans="24:25" ht="12.75">
      <c r="X986" s="8"/>
      <c r="Y986" s="8"/>
    </row>
    <row r="987" spans="24:25" ht="12.75">
      <c r="X987" s="8"/>
      <c r="Y987" s="8"/>
    </row>
    <row r="988" spans="24:25" ht="12.75">
      <c r="X988" s="8"/>
      <c r="Y988" s="8"/>
    </row>
    <row r="989" spans="24:25" ht="12.75">
      <c r="X989" s="8"/>
      <c r="Y989" s="8"/>
    </row>
    <row r="990" spans="24:25" ht="12.75">
      <c r="X990" s="8"/>
      <c r="Y990" s="8"/>
    </row>
    <row r="991" spans="24:25" ht="12.75">
      <c r="X991" s="8"/>
      <c r="Y991" s="8"/>
    </row>
    <row r="992" spans="24:25" ht="12.75">
      <c r="X992" s="8"/>
      <c r="Y992" s="8"/>
    </row>
    <row r="993" spans="24:25" ht="12.75">
      <c r="X993" s="8"/>
      <c r="Y993" s="8"/>
    </row>
    <row r="994" spans="24:25" ht="12.75">
      <c r="X994" s="8"/>
      <c r="Y994" s="8"/>
    </row>
    <row r="995" spans="24:25" ht="12.75">
      <c r="X995" s="8"/>
      <c r="Y995" s="8"/>
    </row>
    <row r="996" spans="24:25" ht="12.75">
      <c r="X996" s="8"/>
      <c r="Y996" s="8"/>
    </row>
    <row r="997" spans="24:25" ht="12.75">
      <c r="X997" s="8"/>
      <c r="Y997" s="8"/>
    </row>
    <row r="998" spans="24:25" ht="12.75">
      <c r="X998" s="8"/>
      <c r="Y998" s="8"/>
    </row>
    <row r="999" spans="24:25" ht="12.75">
      <c r="X999" s="8"/>
      <c r="Y999" s="8"/>
    </row>
    <row r="1000" spans="24:25" ht="12.75">
      <c r="X1000" s="8"/>
      <c r="Y1000" s="8"/>
    </row>
    <row r="1001" spans="24:25" ht="12.75">
      <c r="X1001" s="8"/>
      <c r="Y1001" s="8"/>
    </row>
    <row r="1002" spans="24:25" ht="12.75">
      <c r="X1002" s="8"/>
      <c r="Y1002" s="8"/>
    </row>
    <row r="1003" spans="24:25" ht="12.75">
      <c r="X1003" s="8"/>
      <c r="Y1003" s="8"/>
    </row>
    <row r="1004" spans="24:25" ht="12.75">
      <c r="X1004" s="8"/>
      <c r="Y1004" s="8"/>
    </row>
    <row r="1005" spans="24:25" ht="12.75">
      <c r="X1005" s="8"/>
      <c r="Y1005" s="8"/>
    </row>
    <row r="1006" spans="24:25" ht="12.75">
      <c r="X1006" s="8"/>
      <c r="Y1006" s="8"/>
    </row>
    <row r="1007" spans="24:25" ht="12.75">
      <c r="X1007" s="8"/>
      <c r="Y1007" s="8"/>
    </row>
    <row r="1008" spans="24:25" ht="12.75">
      <c r="X1008" s="8"/>
      <c r="Y1008" s="8"/>
    </row>
    <row r="1009" spans="24:25" ht="12.75">
      <c r="X1009" s="8"/>
      <c r="Y1009" s="8"/>
    </row>
    <row r="1010" spans="24:25" ht="12.75">
      <c r="X1010" s="8"/>
      <c r="Y1010" s="8"/>
    </row>
    <row r="1011" spans="24:25" ht="12.75">
      <c r="X1011" s="8"/>
      <c r="Y1011" s="8"/>
    </row>
    <row r="1012" spans="24:25" ht="12.75">
      <c r="X1012" s="8"/>
      <c r="Y1012" s="8"/>
    </row>
    <row r="1013" spans="24:25" ht="12.75">
      <c r="X1013" s="8"/>
      <c r="Y1013" s="8"/>
    </row>
    <row r="1014" spans="24:25" ht="12.75">
      <c r="X1014" s="8"/>
      <c r="Y1014" s="8"/>
    </row>
    <row r="1015" spans="24:25" ht="12.75">
      <c r="X1015" s="8"/>
      <c r="Y1015" s="8"/>
    </row>
    <row r="1016" spans="24:25" ht="12.75">
      <c r="X1016" s="8"/>
      <c r="Y1016" s="8"/>
    </row>
    <row r="1017" spans="24:25" ht="12.75">
      <c r="X1017" s="8"/>
      <c r="Y1017" s="8"/>
    </row>
    <row r="1018" spans="24:25" ht="12.75">
      <c r="X1018" s="8"/>
      <c r="Y1018" s="8"/>
    </row>
    <row r="1019" spans="24:25" ht="12.75">
      <c r="X1019" s="8"/>
      <c r="Y1019" s="8"/>
    </row>
    <row r="1020" spans="24:25" ht="12.75">
      <c r="X1020" s="8"/>
      <c r="Y1020" s="8"/>
    </row>
    <row r="1021" spans="24:25" ht="12.75">
      <c r="X1021" s="8"/>
      <c r="Y1021" s="8"/>
    </row>
    <row r="1022" spans="24:25" ht="12.75">
      <c r="X1022" s="8"/>
      <c r="Y1022" s="8"/>
    </row>
    <row r="1023" spans="24:25" ht="12.75">
      <c r="X1023" s="8"/>
      <c r="Y1023" s="8"/>
    </row>
    <row r="1024" spans="24:25" ht="12.75">
      <c r="X1024" s="8"/>
      <c r="Y1024" s="8"/>
    </row>
    <row r="1025" spans="24:25" ht="12.75">
      <c r="X1025" s="8"/>
      <c r="Y1025" s="8"/>
    </row>
    <row r="1026" spans="24:25" ht="12.75">
      <c r="X1026" s="8"/>
      <c r="Y1026" s="8"/>
    </row>
    <row r="1027" spans="24:25" ht="12.75">
      <c r="X1027" s="8"/>
      <c r="Y1027" s="8"/>
    </row>
    <row r="1028" spans="24:25" ht="12.75">
      <c r="X1028" s="8"/>
      <c r="Y1028" s="8"/>
    </row>
    <row r="1029" spans="24:25" ht="12.75">
      <c r="X1029" s="8"/>
      <c r="Y1029" s="8"/>
    </row>
    <row r="1030" spans="24:25" ht="12.75">
      <c r="X1030" s="8"/>
      <c r="Y1030" s="8"/>
    </row>
    <row r="1031" spans="24:25" ht="12.75">
      <c r="X1031" s="8"/>
      <c r="Y1031" s="8"/>
    </row>
    <row r="1032" spans="24:25" ht="12.75">
      <c r="X1032" s="8"/>
      <c r="Y1032" s="8"/>
    </row>
    <row r="1033" spans="24:25" ht="12.75">
      <c r="X1033" s="8"/>
      <c r="Y1033" s="8"/>
    </row>
    <row r="1034" spans="24:25" ht="12.75">
      <c r="X1034" s="8"/>
      <c r="Y1034" s="8"/>
    </row>
    <row r="1035" spans="24:25" ht="12.75">
      <c r="X1035" s="8"/>
      <c r="Y1035" s="8"/>
    </row>
    <row r="1036" spans="24:25" ht="12.75">
      <c r="X1036" s="8"/>
      <c r="Y1036" s="8"/>
    </row>
    <row r="1037" spans="24:25" ht="12.75">
      <c r="X1037" s="8"/>
      <c r="Y1037" s="8"/>
    </row>
    <row r="1038" spans="24:25" ht="12.75">
      <c r="X1038" s="8"/>
      <c r="Y1038" s="8"/>
    </row>
    <row r="1039" spans="24:25" ht="12.75">
      <c r="X1039" s="8"/>
      <c r="Y1039" s="8"/>
    </row>
    <row r="1040" spans="24:25" ht="12.75">
      <c r="X1040" s="8"/>
      <c r="Y1040" s="8"/>
    </row>
    <row r="1041" spans="24:25" ht="12.75">
      <c r="X1041" s="8"/>
      <c r="Y1041" s="8"/>
    </row>
    <row r="1042" spans="24:25" ht="12.75">
      <c r="X1042" s="8"/>
      <c r="Y1042" s="8"/>
    </row>
    <row r="1043" spans="24:25" ht="12.75">
      <c r="X1043" s="8"/>
      <c r="Y1043" s="8"/>
    </row>
    <row r="1044" spans="24:25" ht="12.75">
      <c r="X1044" s="8"/>
      <c r="Y1044" s="8"/>
    </row>
    <row r="1045" spans="24:25" ht="12.75">
      <c r="X1045" s="8"/>
      <c r="Y1045" s="8"/>
    </row>
    <row r="1046" spans="24:25" ht="12.75">
      <c r="X1046" s="8"/>
      <c r="Y1046" s="8"/>
    </row>
    <row r="1047" spans="24:25" ht="12.75">
      <c r="X1047" s="8"/>
      <c r="Y1047" s="8"/>
    </row>
    <row r="1048" spans="24:25" ht="12.75">
      <c r="X1048" s="8"/>
      <c r="Y1048" s="8"/>
    </row>
    <row r="1049" spans="24:25" ht="12.75">
      <c r="X1049" s="8"/>
      <c r="Y1049" s="8"/>
    </row>
    <row r="1050" spans="24:25" ht="12.75">
      <c r="X1050" s="8"/>
      <c r="Y1050" s="8"/>
    </row>
    <row r="1051" spans="24:25" ht="12.75">
      <c r="X1051" s="8"/>
      <c r="Y1051" s="8"/>
    </row>
    <row r="1052" spans="24:25" ht="12.75">
      <c r="X1052" s="8"/>
      <c r="Y1052" s="8"/>
    </row>
    <row r="1053" spans="24:25" ht="12.75">
      <c r="X1053" s="8"/>
      <c r="Y1053" s="8"/>
    </row>
    <row r="1054" spans="24:25" ht="12.75">
      <c r="X1054" s="8"/>
      <c r="Y1054" s="8"/>
    </row>
    <row r="1055" spans="24:25" ht="12.75">
      <c r="X1055" s="8"/>
      <c r="Y1055" s="8"/>
    </row>
    <row r="1056" spans="24:25" ht="12.75">
      <c r="X1056" s="8"/>
      <c r="Y1056" s="8"/>
    </row>
    <row r="1057" spans="24:25" ht="12.75">
      <c r="X1057" s="8"/>
      <c r="Y1057" s="8"/>
    </row>
    <row r="1058" spans="24:25" ht="12.75">
      <c r="X1058" s="8"/>
      <c r="Y1058" s="8"/>
    </row>
    <row r="1059" spans="24:25" ht="12.75">
      <c r="X1059" s="8"/>
      <c r="Y1059" s="8"/>
    </row>
    <row r="1060" spans="24:25" ht="12.75">
      <c r="X1060" s="8"/>
      <c r="Y1060" s="8"/>
    </row>
    <row r="1061" spans="24:25" ht="12.75">
      <c r="X1061" s="8"/>
      <c r="Y1061" s="8"/>
    </row>
    <row r="1062" spans="24:25" ht="12.75">
      <c r="X1062" s="8"/>
      <c r="Y1062" s="8"/>
    </row>
    <row r="1063" spans="24:25" ht="12.75">
      <c r="X1063" s="8"/>
      <c r="Y1063" s="8"/>
    </row>
    <row r="1064" spans="24:25" ht="12.75">
      <c r="X1064" s="8"/>
      <c r="Y1064" s="8"/>
    </row>
    <row r="1065" spans="24:25" ht="12.75">
      <c r="X1065" s="8"/>
      <c r="Y1065" s="8"/>
    </row>
    <row r="1066" spans="24:25" ht="12.75">
      <c r="X1066" s="8"/>
      <c r="Y1066" s="8"/>
    </row>
    <row r="1067" spans="24:25" ht="12.75">
      <c r="X1067" s="8"/>
      <c r="Y1067" s="8"/>
    </row>
    <row r="1068" spans="24:25" ht="12.75">
      <c r="X1068" s="8"/>
      <c r="Y1068" s="8"/>
    </row>
    <row r="1069" spans="24:25" ht="12.75">
      <c r="X1069" s="8"/>
      <c r="Y1069" s="8"/>
    </row>
    <row r="1070" spans="24:25" ht="12.75">
      <c r="X1070" s="8"/>
      <c r="Y1070" s="8"/>
    </row>
    <row r="1071" spans="24:25" ht="12.75">
      <c r="X1071" s="8"/>
      <c r="Y1071" s="8"/>
    </row>
    <row r="1072" spans="24:25" ht="12.75">
      <c r="X1072" s="8"/>
      <c r="Y1072" s="8"/>
    </row>
    <row r="1073" spans="24:25" ht="12.75">
      <c r="X1073" s="8"/>
      <c r="Y1073" s="8"/>
    </row>
    <row r="1074" spans="24:25" ht="12.75">
      <c r="X1074" s="8"/>
      <c r="Y1074" s="8"/>
    </row>
    <row r="1075" spans="24:25" ht="12.75">
      <c r="X1075" s="8"/>
      <c r="Y1075" s="8"/>
    </row>
    <row r="1076" spans="24:25" ht="12.75">
      <c r="X1076" s="8"/>
      <c r="Y1076" s="8"/>
    </row>
    <row r="1077" spans="24:25" ht="12.75">
      <c r="X1077" s="8"/>
      <c r="Y1077" s="8"/>
    </row>
    <row r="1078" spans="24:25" ht="12.75">
      <c r="X1078" s="8"/>
      <c r="Y1078" s="8"/>
    </row>
    <row r="1079" spans="24:25" ht="12.75">
      <c r="X1079" s="8"/>
      <c r="Y1079" s="8"/>
    </row>
    <row r="1080" spans="24:25" ht="12.75">
      <c r="X1080" s="8"/>
      <c r="Y1080" s="8"/>
    </row>
    <row r="1081" spans="24:25" ht="12.75">
      <c r="X1081" s="8"/>
      <c r="Y1081" s="8"/>
    </row>
    <row r="1082" spans="24:25" ht="12.75">
      <c r="X1082" s="8"/>
      <c r="Y1082" s="8"/>
    </row>
    <row r="1083" spans="24:25" ht="12.75">
      <c r="X1083" s="8"/>
      <c r="Y1083" s="8"/>
    </row>
    <row r="1084" spans="24:25" ht="12.75">
      <c r="X1084" s="8"/>
      <c r="Y1084" s="8"/>
    </row>
    <row r="1085" spans="24:25" ht="12.75">
      <c r="X1085" s="8"/>
      <c r="Y1085" s="8"/>
    </row>
    <row r="1086" spans="24:25" ht="12.75">
      <c r="X1086" s="8"/>
      <c r="Y1086" s="8"/>
    </row>
    <row r="1087" spans="24:25" ht="12.75">
      <c r="X1087" s="8"/>
      <c r="Y1087" s="8"/>
    </row>
    <row r="1088" spans="24:25" ht="12.75">
      <c r="X1088" s="8"/>
      <c r="Y1088" s="8"/>
    </row>
    <row r="1089" spans="24:25" ht="12.75">
      <c r="X1089" s="8"/>
      <c r="Y1089" s="8"/>
    </row>
    <row r="1090" spans="24:25" ht="12.75">
      <c r="X1090" s="8"/>
      <c r="Y1090" s="8"/>
    </row>
    <row r="1091" spans="24:25" ht="12.75">
      <c r="X1091" s="8"/>
      <c r="Y1091" s="8"/>
    </row>
    <row r="1092" spans="24:25" ht="12.75">
      <c r="X1092" s="8"/>
      <c r="Y1092" s="8"/>
    </row>
    <row r="1093" spans="24:25" ht="12.75">
      <c r="X1093" s="8"/>
      <c r="Y1093" s="8"/>
    </row>
    <row r="1094" spans="24:25" ht="12.75">
      <c r="X1094" s="8"/>
      <c r="Y1094" s="8"/>
    </row>
    <row r="1095" spans="24:25" ht="12.75">
      <c r="X1095" s="8"/>
      <c r="Y1095" s="8"/>
    </row>
    <row r="1096" spans="24:25" ht="12.75">
      <c r="X1096" s="8"/>
      <c r="Y1096" s="8"/>
    </row>
    <row r="1097" spans="24:25" ht="12.75">
      <c r="X1097" s="8"/>
      <c r="Y1097" s="8"/>
    </row>
    <row r="1098" spans="24:25" ht="12.75">
      <c r="X1098" s="8"/>
      <c r="Y1098" s="8"/>
    </row>
    <row r="1099" spans="24:25" ht="12.75">
      <c r="X1099" s="8"/>
      <c r="Y1099" s="8"/>
    </row>
    <row r="1100" spans="24:25" ht="12.75">
      <c r="X1100" s="8"/>
      <c r="Y1100" s="8"/>
    </row>
    <row r="1101" spans="24:25" ht="12.75">
      <c r="X1101" s="8"/>
      <c r="Y1101" s="8"/>
    </row>
    <row r="1102" spans="24:25" ht="12.75">
      <c r="X1102" s="8"/>
      <c r="Y1102" s="8"/>
    </row>
    <row r="1103" spans="24:25" ht="12.75">
      <c r="X1103" s="8"/>
      <c r="Y1103" s="8"/>
    </row>
    <row r="1104" spans="24:25" ht="12.75">
      <c r="X1104" s="8"/>
      <c r="Y1104" s="8"/>
    </row>
    <row r="1105" spans="24:25" ht="12.75">
      <c r="X1105" s="8"/>
      <c r="Y1105" s="8"/>
    </row>
    <row r="1106" spans="24:25" ht="12.75">
      <c r="X1106" s="8"/>
      <c r="Y1106" s="8"/>
    </row>
    <row r="1107" spans="24:25" ht="12.75">
      <c r="X1107" s="8"/>
      <c r="Y1107" s="8"/>
    </row>
    <row r="1108" spans="24:25" ht="12.75">
      <c r="X1108" s="8"/>
      <c r="Y1108" s="8"/>
    </row>
    <row r="1109" spans="24:25" ht="12.75">
      <c r="X1109" s="8"/>
      <c r="Y1109" s="8"/>
    </row>
    <row r="1110" spans="24:25" ht="12.75">
      <c r="X1110" s="8"/>
      <c r="Y1110" s="8"/>
    </row>
    <row r="1111" spans="24:25" ht="12.75">
      <c r="X1111" s="8"/>
      <c r="Y1111" s="8"/>
    </row>
    <row r="1112" spans="24:25" ht="12.75">
      <c r="X1112" s="8"/>
      <c r="Y1112" s="8"/>
    </row>
    <row r="1113" spans="24:25" ht="12.75">
      <c r="X1113" s="8"/>
      <c r="Y1113" s="8"/>
    </row>
    <row r="1114" spans="24:25" ht="12.75">
      <c r="X1114" s="8"/>
      <c r="Y1114" s="8"/>
    </row>
    <row r="1115" spans="24:25" ht="12.75">
      <c r="X1115" s="8"/>
      <c r="Y1115" s="8"/>
    </row>
    <row r="1116" spans="24:25" ht="12.75">
      <c r="X1116" s="8"/>
      <c r="Y1116" s="8"/>
    </row>
    <row r="1117" spans="24:25" ht="12.75">
      <c r="X1117" s="8"/>
      <c r="Y1117" s="8"/>
    </row>
    <row r="1118" spans="24:25" ht="12.75">
      <c r="X1118" s="8"/>
      <c r="Y1118" s="8"/>
    </row>
    <row r="1119" spans="24:25" ht="12.75">
      <c r="X1119" s="8"/>
      <c r="Y1119" s="8"/>
    </row>
    <row r="1120" spans="24:25" ht="12.75">
      <c r="X1120" s="8"/>
      <c r="Y1120" s="8"/>
    </row>
    <row r="1121" spans="24:25" ht="12.75">
      <c r="X1121" s="8"/>
      <c r="Y1121" s="8"/>
    </row>
    <row r="1122" spans="24:25" ht="12.75">
      <c r="X1122" s="8"/>
      <c r="Y1122" s="8"/>
    </row>
    <row r="1123" spans="24:25" ht="12.75">
      <c r="X1123" s="8"/>
      <c r="Y1123" s="8"/>
    </row>
    <row r="1124" spans="24:25" ht="12.75">
      <c r="X1124" s="8"/>
      <c r="Y1124" s="8"/>
    </row>
    <row r="1125" spans="24:25" ht="12.75">
      <c r="X1125" s="8"/>
      <c r="Y1125" s="8"/>
    </row>
    <row r="1126" spans="24:25" ht="12.75">
      <c r="X1126" s="8"/>
      <c r="Y1126" s="8"/>
    </row>
    <row r="1127" spans="24:25" ht="12.75">
      <c r="X1127" s="8"/>
      <c r="Y1127" s="8"/>
    </row>
    <row r="1128" spans="24:25" ht="12.75">
      <c r="X1128" s="8"/>
      <c r="Y1128" s="8"/>
    </row>
    <row r="1129" spans="24:25" ht="12.75">
      <c r="X1129" s="8"/>
      <c r="Y1129" s="8"/>
    </row>
    <row r="1130" spans="24:25" ht="12.75">
      <c r="X1130" s="8"/>
      <c r="Y1130" s="8"/>
    </row>
    <row r="1131" spans="24:25" ht="12.75">
      <c r="X1131" s="8"/>
      <c r="Y1131" s="8"/>
    </row>
    <row r="1132" spans="24:25" ht="12.75">
      <c r="X1132" s="8"/>
      <c r="Y1132" s="8"/>
    </row>
    <row r="1133" spans="24:25" ht="12.75">
      <c r="X1133" s="8"/>
      <c r="Y1133" s="8"/>
    </row>
    <row r="1134" spans="24:25" ht="12.75">
      <c r="X1134" s="8"/>
      <c r="Y1134" s="8"/>
    </row>
    <row r="1135" spans="24:25" ht="12.75">
      <c r="X1135" s="8"/>
      <c r="Y1135" s="8"/>
    </row>
    <row r="1136" spans="24:25" ht="12.75">
      <c r="X1136" s="8"/>
      <c r="Y1136" s="8"/>
    </row>
    <row r="1137" spans="24:25" ht="12.75">
      <c r="X1137" s="8"/>
      <c r="Y1137" s="8"/>
    </row>
    <row r="1138" spans="24:25" ht="12.75">
      <c r="X1138" s="8"/>
      <c r="Y1138" s="8"/>
    </row>
    <row r="1139" spans="24:25" ht="12.75">
      <c r="X1139" s="8"/>
      <c r="Y1139" s="8"/>
    </row>
    <row r="1140" spans="24:25" ht="12.75">
      <c r="X1140" s="8"/>
      <c r="Y1140" s="8"/>
    </row>
    <row r="1141" spans="24:25" ht="12.75">
      <c r="X1141" s="8"/>
      <c r="Y1141" s="8"/>
    </row>
    <row r="1142" spans="24:25" ht="12.75">
      <c r="X1142" s="8"/>
      <c r="Y1142" s="8"/>
    </row>
    <row r="1143" spans="24:25" ht="12.75">
      <c r="X1143" s="8"/>
      <c r="Y1143" s="8"/>
    </row>
    <row r="1144" spans="24:25" ht="12.75">
      <c r="X1144" s="8"/>
      <c r="Y1144" s="8"/>
    </row>
    <row r="1145" spans="24:25" ht="12.75">
      <c r="X1145" s="8"/>
      <c r="Y1145" s="8"/>
    </row>
    <row r="1146" spans="24:25" ht="12.75">
      <c r="X1146" s="8"/>
      <c r="Y1146" s="8"/>
    </row>
    <row r="1147" spans="24:25" ht="12.75">
      <c r="X1147" s="8"/>
      <c r="Y1147" s="8"/>
    </row>
    <row r="1148" spans="24:25" ht="12.75">
      <c r="X1148" s="8"/>
      <c r="Y1148" s="8"/>
    </row>
    <row r="1149" spans="24:25" ht="12.75">
      <c r="X1149" s="8"/>
      <c r="Y1149" s="8"/>
    </row>
    <row r="1150" spans="24:25" ht="12.75">
      <c r="X1150" s="8"/>
      <c r="Y1150" s="8"/>
    </row>
    <row r="1151" spans="24:25" ht="12.75">
      <c r="X1151" s="8"/>
      <c r="Y1151" s="8"/>
    </row>
    <row r="1152" spans="24:25" ht="12.75">
      <c r="X1152" s="8"/>
      <c r="Y1152" s="8"/>
    </row>
    <row r="1153" spans="24:25" ht="12.75">
      <c r="X1153" s="8"/>
      <c r="Y1153" s="8"/>
    </row>
    <row r="1154" spans="24:25" ht="12.75">
      <c r="X1154" s="8"/>
      <c r="Y1154" s="8"/>
    </row>
    <row r="1155" spans="24:25" ht="12.75">
      <c r="X1155" s="8"/>
      <c r="Y1155" s="8"/>
    </row>
    <row r="1156" spans="24:25" ht="12.75">
      <c r="X1156" s="8"/>
      <c r="Y1156" s="8"/>
    </row>
    <row r="1157" spans="24:25" ht="12.75">
      <c r="X1157" s="8"/>
      <c r="Y1157" s="8"/>
    </row>
    <row r="1158" spans="24:25" ht="12.75">
      <c r="X1158" s="8"/>
      <c r="Y1158" s="8"/>
    </row>
    <row r="1159" spans="24:25" ht="12.75">
      <c r="X1159" s="8"/>
      <c r="Y1159" s="8"/>
    </row>
    <row r="1160" spans="24:25" ht="12.75">
      <c r="X1160" s="8"/>
      <c r="Y1160" s="8"/>
    </row>
    <row r="1161" spans="24:25" ht="12.75">
      <c r="X1161" s="8"/>
      <c r="Y1161" s="8"/>
    </row>
    <row r="1162" spans="24:25" ht="12.75">
      <c r="X1162" s="8"/>
      <c r="Y1162" s="8"/>
    </row>
    <row r="1163" spans="24:25" ht="12.75">
      <c r="X1163" s="8"/>
      <c r="Y1163" s="8"/>
    </row>
    <row r="1164" spans="24:25" ht="12.75">
      <c r="X1164" s="8"/>
      <c r="Y1164" s="8"/>
    </row>
    <row r="1165" spans="24:25" ht="12.75">
      <c r="X1165" s="8"/>
      <c r="Y1165" s="8"/>
    </row>
    <row r="1166" spans="24:25" ht="12.75">
      <c r="X1166" s="8"/>
      <c r="Y1166" s="8"/>
    </row>
    <row r="1167" spans="24:25" ht="12.75">
      <c r="X1167" s="8"/>
      <c r="Y1167" s="8"/>
    </row>
    <row r="1168" spans="24:25" ht="12.75">
      <c r="X1168" s="8"/>
      <c r="Y1168" s="8"/>
    </row>
    <row r="1169" spans="24:25" ht="12.75">
      <c r="X1169" s="8"/>
      <c r="Y1169" s="8"/>
    </row>
    <row r="1170" spans="24:25" ht="12.75">
      <c r="X1170" s="8"/>
      <c r="Y1170" s="8"/>
    </row>
    <row r="1171" spans="24:25" ht="12.75">
      <c r="X1171" s="8"/>
      <c r="Y1171" s="8"/>
    </row>
    <row r="1172" spans="24:25" ht="12.75">
      <c r="X1172" s="8"/>
      <c r="Y1172" s="8"/>
    </row>
    <row r="1173" spans="24:25" ht="12.75">
      <c r="X1173" s="8"/>
      <c r="Y1173" s="8"/>
    </row>
    <row r="1174" spans="24:25" ht="12.75">
      <c r="X1174" s="8"/>
      <c r="Y1174" s="8"/>
    </row>
    <row r="1175" spans="24:25" ht="12.75">
      <c r="X1175" s="8"/>
      <c r="Y1175" s="8"/>
    </row>
    <row r="1176" spans="24:25" ht="12.75">
      <c r="X1176" s="8"/>
      <c r="Y1176" s="8"/>
    </row>
    <row r="1177" spans="24:25" ht="12.75">
      <c r="X1177" s="8"/>
      <c r="Y1177" s="8"/>
    </row>
    <row r="1178" spans="24:25" ht="12.75">
      <c r="X1178" s="8"/>
      <c r="Y1178" s="8"/>
    </row>
    <row r="1179" spans="24:25" ht="12.75">
      <c r="X1179" s="8"/>
      <c r="Y1179" s="8"/>
    </row>
    <row r="1180" spans="24:25" ht="12.75">
      <c r="X1180" s="8"/>
      <c r="Y1180" s="8"/>
    </row>
    <row r="1181" spans="24:25" ht="12.75">
      <c r="X1181" s="8"/>
      <c r="Y1181" s="8"/>
    </row>
    <row r="1182" spans="24:25" ht="12.75">
      <c r="X1182" s="8"/>
      <c r="Y1182" s="8"/>
    </row>
    <row r="1183" spans="24:25" ht="12.75">
      <c r="X1183" s="8"/>
      <c r="Y1183" s="8"/>
    </row>
    <row r="1184" spans="24:25" ht="12.75">
      <c r="X1184" s="8"/>
      <c r="Y1184" s="8"/>
    </row>
    <row r="1185" spans="24:25" ht="12.75">
      <c r="X1185" s="8"/>
      <c r="Y1185" s="8"/>
    </row>
    <row r="1186" spans="24:25" ht="12.75">
      <c r="X1186" s="8"/>
      <c r="Y1186" s="8"/>
    </row>
    <row r="1187" spans="24:25" ht="12.75">
      <c r="X1187" s="8"/>
      <c r="Y1187" s="8"/>
    </row>
    <row r="1188" spans="24:25" ht="12.75">
      <c r="X1188" s="8"/>
      <c r="Y1188" s="8"/>
    </row>
    <row r="1189" spans="24:25" ht="12.75">
      <c r="X1189" s="8"/>
      <c r="Y1189" s="8"/>
    </row>
    <row r="1190" spans="24:25" ht="12.75">
      <c r="X1190" s="8"/>
      <c r="Y1190" s="8"/>
    </row>
    <row r="1191" spans="24:25" ht="12.75">
      <c r="X1191" s="8"/>
      <c r="Y1191" s="8"/>
    </row>
    <row r="1192" spans="24:25" ht="12.75">
      <c r="X1192" s="8"/>
      <c r="Y1192" s="8"/>
    </row>
    <row r="1193" spans="24:25" ht="12.75">
      <c r="X1193" s="8"/>
      <c r="Y1193" s="8"/>
    </row>
    <row r="1194" spans="24:25" ht="12.75">
      <c r="X1194" s="8"/>
      <c r="Y1194" s="8"/>
    </row>
    <row r="1195" spans="24:25" ht="12.75">
      <c r="X1195" s="8"/>
      <c r="Y1195" s="8"/>
    </row>
    <row r="1196" spans="24:25" ht="12.75">
      <c r="X1196" s="8"/>
      <c r="Y1196" s="8"/>
    </row>
    <row r="1197" spans="24:25" ht="12.75">
      <c r="X1197" s="8"/>
      <c r="Y1197" s="8"/>
    </row>
    <row r="1198" spans="24:25" ht="12.75">
      <c r="X1198" s="8"/>
      <c r="Y1198" s="8"/>
    </row>
    <row r="1199" spans="24:25" ht="12.75">
      <c r="X1199" s="8"/>
      <c r="Y1199" s="8"/>
    </row>
    <row r="1200" spans="24:25" ht="12.75">
      <c r="X1200" s="8"/>
      <c r="Y1200" s="8"/>
    </row>
    <row r="1201" spans="24:25" ht="12.75">
      <c r="X1201" s="8"/>
      <c r="Y1201" s="8"/>
    </row>
    <row r="1202" spans="24:25" ht="12.75">
      <c r="X1202" s="8"/>
      <c r="Y1202" s="8"/>
    </row>
    <row r="1203" spans="24:25" ht="12.75">
      <c r="X1203" s="8"/>
      <c r="Y1203" s="8"/>
    </row>
    <row r="1204" spans="24:25" ht="12.75">
      <c r="X1204" s="8"/>
      <c r="Y1204" s="8"/>
    </row>
    <row r="1205" spans="24:25" ht="12.75">
      <c r="X1205" s="8"/>
      <c r="Y1205" s="8"/>
    </row>
    <row r="1206" spans="24:25" ht="12.75">
      <c r="X1206" s="8"/>
      <c r="Y1206" s="8"/>
    </row>
    <row r="1207" spans="24:25" ht="12.75">
      <c r="X1207" s="8"/>
      <c r="Y1207" s="8"/>
    </row>
    <row r="1208" spans="24:25" ht="12.75">
      <c r="X1208" s="8"/>
      <c r="Y1208" s="8"/>
    </row>
    <row r="1209" spans="24:25" ht="12.75">
      <c r="X1209" s="8"/>
      <c r="Y1209" s="8"/>
    </row>
    <row r="1210" spans="24:25" ht="12.75">
      <c r="X1210" s="8"/>
      <c r="Y1210" s="8"/>
    </row>
    <row r="1211" spans="24:25" ht="12.75">
      <c r="X1211" s="8"/>
      <c r="Y1211" s="8"/>
    </row>
    <row r="1212" spans="24:25" ht="12.75">
      <c r="X1212" s="8"/>
      <c r="Y1212" s="8"/>
    </row>
    <row r="1213" spans="24:25" ht="12.75">
      <c r="X1213" s="8"/>
      <c r="Y1213" s="8"/>
    </row>
    <row r="1214" spans="24:25" ht="12.75">
      <c r="X1214" s="8"/>
      <c r="Y1214" s="8"/>
    </row>
    <row r="1215" spans="24:25" ht="12.75">
      <c r="X1215" s="8"/>
      <c r="Y1215" s="8"/>
    </row>
    <row r="1216" spans="24:25" ht="12.75">
      <c r="X1216" s="8"/>
      <c r="Y1216" s="8"/>
    </row>
    <row r="1217" spans="24:25" ht="12.75">
      <c r="X1217" s="8"/>
      <c r="Y1217" s="8"/>
    </row>
    <row r="1218" spans="24:25" ht="12.75">
      <c r="X1218" s="8"/>
      <c r="Y1218" s="8"/>
    </row>
    <row r="1219" spans="24:25" ht="12.75">
      <c r="X1219" s="8"/>
      <c r="Y1219" s="8"/>
    </row>
    <row r="1220" spans="24:25" ht="12.75">
      <c r="X1220" s="8"/>
      <c r="Y1220" s="8"/>
    </row>
    <row r="1221" spans="24:25" ht="12.75">
      <c r="X1221" s="8"/>
      <c r="Y1221" s="8"/>
    </row>
    <row r="1222" spans="24:25" ht="12.75">
      <c r="X1222" s="8"/>
      <c r="Y1222" s="8"/>
    </row>
    <row r="1223" spans="24:25" ht="12.75">
      <c r="X1223" s="8"/>
      <c r="Y1223" s="8"/>
    </row>
    <row r="1224" spans="24:25" ht="12.75">
      <c r="X1224" s="8"/>
      <c r="Y1224" s="8"/>
    </row>
    <row r="1225" spans="24:25" ht="12.75">
      <c r="X1225" s="8"/>
      <c r="Y1225" s="8"/>
    </row>
    <row r="1226" spans="24:25" ht="12.75">
      <c r="X1226" s="8"/>
      <c r="Y1226" s="8"/>
    </row>
    <row r="1227" spans="24:25" ht="12.75">
      <c r="X1227" s="8"/>
      <c r="Y1227" s="8"/>
    </row>
    <row r="1228" spans="24:25" ht="12.75">
      <c r="X1228" s="8"/>
      <c r="Y1228" s="8"/>
    </row>
    <row r="1229" spans="24:25" ht="12.75">
      <c r="X1229" s="8"/>
      <c r="Y1229" s="8"/>
    </row>
    <row r="1230" spans="24:25" ht="12.75">
      <c r="X1230" s="8"/>
      <c r="Y1230" s="8"/>
    </row>
    <row r="1231" spans="24:25" ht="12.75">
      <c r="X1231" s="8"/>
      <c r="Y1231" s="8"/>
    </row>
    <row r="1232" spans="24:25" ht="12.75">
      <c r="X1232" s="8"/>
      <c r="Y1232" s="8"/>
    </row>
    <row r="1233" spans="24:25" ht="12.75">
      <c r="X1233" s="8"/>
      <c r="Y1233" s="8"/>
    </row>
    <row r="1234" spans="24:25" ht="12.75">
      <c r="X1234" s="8"/>
      <c r="Y1234" s="8"/>
    </row>
    <row r="1235" spans="24:25" ht="12.75">
      <c r="X1235" s="8"/>
      <c r="Y1235" s="8"/>
    </row>
    <row r="1236" spans="24:25" ht="12.75">
      <c r="X1236" s="8"/>
      <c r="Y1236" s="8"/>
    </row>
    <row r="1237" spans="24:25" ht="12.75">
      <c r="X1237" s="8"/>
      <c r="Y1237" s="8"/>
    </row>
    <row r="1238" spans="24:25" ht="12.75">
      <c r="X1238" s="8"/>
      <c r="Y1238" s="8"/>
    </row>
    <row r="1239" spans="24:25" ht="12.75">
      <c r="X1239" s="8"/>
      <c r="Y1239" s="8"/>
    </row>
    <row r="1240" spans="24:25" ht="12.75">
      <c r="X1240" s="8"/>
      <c r="Y1240" s="8"/>
    </row>
    <row r="1241" spans="24:25" ht="12.75">
      <c r="X1241" s="8"/>
      <c r="Y1241" s="8"/>
    </row>
    <row r="1242" spans="24:25" ht="12.75">
      <c r="X1242" s="8"/>
      <c r="Y1242" s="8"/>
    </row>
    <row r="1243" spans="24:25" ht="12.75">
      <c r="X1243" s="8"/>
      <c r="Y1243" s="8"/>
    </row>
    <row r="1244" spans="24:25" ht="12.75">
      <c r="X1244" s="8"/>
      <c r="Y1244" s="8"/>
    </row>
    <row r="1245" spans="24:25" ht="12.75">
      <c r="X1245" s="8"/>
      <c r="Y1245" s="8"/>
    </row>
    <row r="1246" spans="24:25" ht="12.75">
      <c r="X1246" s="8"/>
      <c r="Y1246" s="8"/>
    </row>
    <row r="1247" spans="24:25" ht="12.75">
      <c r="X1247" s="8"/>
      <c r="Y1247" s="8"/>
    </row>
    <row r="1248" spans="24:25" ht="12.75">
      <c r="X1248" s="8"/>
      <c r="Y1248" s="8"/>
    </row>
    <row r="1249" spans="24:25" ht="12.75">
      <c r="X1249" s="8"/>
      <c r="Y1249" s="8"/>
    </row>
    <row r="1250" spans="24:25" ht="12.75">
      <c r="X1250" s="8"/>
      <c r="Y1250" s="8"/>
    </row>
    <row r="1251" spans="24:25" ht="12.75">
      <c r="X1251" s="8"/>
      <c r="Y1251" s="8"/>
    </row>
    <row r="1252" spans="24:25" ht="12.75">
      <c r="X1252" s="8"/>
      <c r="Y1252" s="8"/>
    </row>
    <row r="1253" spans="24:25" ht="12.75">
      <c r="X1253" s="8"/>
      <c r="Y1253" s="8"/>
    </row>
    <row r="1254" spans="24:25" ht="12.75">
      <c r="X1254" s="8"/>
      <c r="Y1254" s="8"/>
    </row>
    <row r="1255" spans="24:25" ht="12.75">
      <c r="X1255" s="8"/>
      <c r="Y1255" s="8"/>
    </row>
    <row r="1256" spans="24:25" ht="12.75">
      <c r="X1256" s="8"/>
      <c r="Y1256" s="8"/>
    </row>
    <row r="1257" spans="24:25" ht="12.75">
      <c r="X1257" s="8"/>
      <c r="Y1257" s="8"/>
    </row>
    <row r="1258" spans="24:25" ht="12.75">
      <c r="X1258" s="8"/>
      <c r="Y1258" s="8"/>
    </row>
    <row r="1259" spans="24:25" ht="12.75">
      <c r="X1259" s="8"/>
      <c r="Y1259" s="8"/>
    </row>
    <row r="1260" spans="24:25" ht="12.75">
      <c r="X1260" s="8"/>
      <c r="Y1260" s="8"/>
    </row>
    <row r="1261" spans="24:25" ht="12.75">
      <c r="X1261" s="8"/>
      <c r="Y1261" s="8"/>
    </row>
    <row r="1262" spans="24:25" ht="12.75">
      <c r="X1262" s="8"/>
      <c r="Y1262" s="8"/>
    </row>
    <row r="1263" spans="24:25" ht="12.75">
      <c r="X1263" s="8"/>
      <c r="Y1263" s="8"/>
    </row>
    <row r="1264" spans="24:25" ht="12.75">
      <c r="X1264" s="8"/>
      <c r="Y1264" s="8"/>
    </row>
    <row r="1265" spans="24:25" ht="12.75">
      <c r="X1265" s="8"/>
      <c r="Y1265" s="8"/>
    </row>
    <row r="1266" spans="24:25" ht="12.75">
      <c r="X1266" s="8"/>
      <c r="Y1266" s="8"/>
    </row>
    <row r="1267" spans="24:25" ht="12.75">
      <c r="X1267" s="8"/>
      <c r="Y1267" s="8"/>
    </row>
    <row r="1268" spans="24:25" ht="12.75">
      <c r="X1268" s="8"/>
      <c r="Y1268" s="8"/>
    </row>
    <row r="1269" spans="24:25" ht="12.75">
      <c r="X1269" s="8"/>
      <c r="Y1269" s="8"/>
    </row>
    <row r="1270" spans="24:25" ht="12.75">
      <c r="X1270" s="8"/>
      <c r="Y1270" s="8"/>
    </row>
    <row r="1271" spans="24:25" ht="12.75">
      <c r="X1271" s="8"/>
      <c r="Y1271" s="8"/>
    </row>
    <row r="1272" spans="24:25" ht="12.75">
      <c r="X1272" s="8"/>
      <c r="Y1272" s="8"/>
    </row>
    <row r="1273" spans="24:25" ht="12.75">
      <c r="X1273" s="8"/>
      <c r="Y1273" s="8"/>
    </row>
    <row r="1274" spans="24:25" ht="12.75">
      <c r="X1274" s="8"/>
      <c r="Y1274" s="8"/>
    </row>
    <row r="1275" spans="24:25" ht="12.75">
      <c r="X1275" s="8"/>
      <c r="Y1275" s="8"/>
    </row>
    <row r="1276" spans="24:25" ht="12.75">
      <c r="X1276" s="8"/>
      <c r="Y1276" s="8"/>
    </row>
    <row r="1277" spans="24:25" ht="12.75">
      <c r="X1277" s="8"/>
      <c r="Y1277" s="8"/>
    </row>
    <row r="1278" spans="24:25" ht="12.75">
      <c r="X1278" s="8"/>
      <c r="Y1278" s="8"/>
    </row>
    <row r="1279" spans="24:25" ht="12.75">
      <c r="X1279" s="8"/>
      <c r="Y1279" s="8"/>
    </row>
    <row r="1280" spans="24:25" ht="12.75">
      <c r="X1280" s="8"/>
      <c r="Y1280" s="8"/>
    </row>
    <row r="1281" spans="24:25" ht="12.75">
      <c r="X1281" s="8"/>
      <c r="Y1281" s="8"/>
    </row>
    <row r="1282" spans="24:25" ht="12.75">
      <c r="X1282" s="8"/>
      <c r="Y1282" s="8"/>
    </row>
    <row r="1283" spans="24:25" ht="12.75">
      <c r="X1283" s="8"/>
      <c r="Y1283" s="8"/>
    </row>
    <row r="1284" spans="24:25" ht="12.75">
      <c r="X1284" s="8"/>
      <c r="Y1284" s="8"/>
    </row>
    <row r="1285" spans="24:25" ht="12.75">
      <c r="X1285" s="8"/>
      <c r="Y1285" s="8"/>
    </row>
    <row r="1286" spans="24:25" ht="12.75">
      <c r="X1286" s="8"/>
      <c r="Y1286" s="8"/>
    </row>
    <row r="1287" spans="24:25" ht="12.75">
      <c r="X1287" s="8"/>
      <c r="Y1287" s="8"/>
    </row>
    <row r="1288" spans="24:25" ht="12.75">
      <c r="X1288" s="8"/>
      <c r="Y1288" s="8"/>
    </row>
    <row r="1289" spans="24:25" ht="12.75">
      <c r="X1289" s="8"/>
      <c r="Y1289" s="8"/>
    </row>
    <row r="1290" spans="24:25" ht="12.75">
      <c r="X1290" s="8"/>
      <c r="Y1290" s="8"/>
    </row>
    <row r="1291" spans="24:25" ht="12.75">
      <c r="X1291" s="8"/>
      <c r="Y1291" s="8"/>
    </row>
    <row r="1292" spans="24:25" ht="12.75">
      <c r="X1292" s="8"/>
      <c r="Y1292" s="8"/>
    </row>
    <row r="1293" spans="24:25" ht="12.75">
      <c r="X1293" s="8"/>
      <c r="Y1293" s="8"/>
    </row>
    <row r="1294" spans="24:25" ht="12.75">
      <c r="X1294" s="8"/>
      <c r="Y1294" s="8"/>
    </row>
    <row r="1295" spans="24:25" ht="12.75">
      <c r="X1295" s="8"/>
      <c r="Y1295" s="8"/>
    </row>
    <row r="1296" spans="24:25" ht="12.75">
      <c r="X1296" s="8"/>
      <c r="Y1296" s="8"/>
    </row>
    <row r="1297" spans="24:25" ht="12.75">
      <c r="X1297" s="8"/>
      <c r="Y1297" s="8"/>
    </row>
    <row r="1298" spans="24:25" ht="12.75">
      <c r="X1298" s="8"/>
      <c r="Y1298" s="8"/>
    </row>
    <row r="1299" spans="24:25" ht="12.75">
      <c r="X1299" s="8"/>
      <c r="Y1299" s="8"/>
    </row>
    <row r="1300" spans="24:25" ht="12.75">
      <c r="X1300" s="8"/>
      <c r="Y1300" s="8"/>
    </row>
    <row r="1301" spans="24:25" ht="12.75">
      <c r="X1301" s="8"/>
      <c r="Y1301" s="8"/>
    </row>
    <row r="1302" spans="24:25" ht="12.75">
      <c r="X1302" s="8"/>
      <c r="Y1302" s="8"/>
    </row>
    <row r="1303" spans="24:25" ht="12.75">
      <c r="X1303" s="8"/>
      <c r="Y1303" s="8"/>
    </row>
    <row r="1304" spans="24:25" ht="12.75">
      <c r="X1304" s="8"/>
      <c r="Y1304" s="8"/>
    </row>
    <row r="1305" spans="24:25" ht="12.75">
      <c r="X1305" s="8"/>
      <c r="Y1305" s="8"/>
    </row>
    <row r="1306" spans="24:25" ht="12.75">
      <c r="X1306" s="8"/>
      <c r="Y1306" s="8"/>
    </row>
    <row r="1307" spans="24:25" ht="12.75">
      <c r="X1307" s="8"/>
      <c r="Y1307" s="8"/>
    </row>
    <row r="1308" spans="24:25" ht="12.75">
      <c r="X1308" s="8"/>
      <c r="Y1308" s="8"/>
    </row>
    <row r="1309" spans="24:25" ht="12.75">
      <c r="X1309" s="8"/>
      <c r="Y1309" s="8"/>
    </row>
    <row r="1310" spans="24:25" ht="12.75">
      <c r="X1310" s="8"/>
      <c r="Y1310" s="8"/>
    </row>
    <row r="1311" spans="24:25" ht="12.75">
      <c r="X1311" s="8"/>
      <c r="Y1311" s="8"/>
    </row>
    <row r="1312" spans="24:25" ht="12.75">
      <c r="X1312" s="8"/>
      <c r="Y1312" s="8"/>
    </row>
    <row r="1313" spans="24:25" ht="12.75">
      <c r="X1313" s="8"/>
      <c r="Y1313" s="8"/>
    </row>
    <row r="1314" spans="24:25" ht="12.75">
      <c r="X1314" s="8"/>
      <c r="Y1314" s="8"/>
    </row>
    <row r="1315" spans="24:25" ht="12.75">
      <c r="X1315" s="8"/>
      <c r="Y1315" s="8"/>
    </row>
    <row r="1316" spans="24:25" ht="12.75">
      <c r="X1316" s="8"/>
      <c r="Y1316" s="8"/>
    </row>
    <row r="1317" spans="24:25" ht="12.75">
      <c r="X1317" s="8"/>
      <c r="Y1317" s="8"/>
    </row>
    <row r="1318" spans="24:25" ht="12.75">
      <c r="X1318" s="8"/>
      <c r="Y1318" s="8"/>
    </row>
    <row r="1319" spans="24:25" ht="12.75">
      <c r="X1319" s="8"/>
      <c r="Y1319" s="8"/>
    </row>
    <row r="1320" spans="24:25" ht="12.75">
      <c r="X1320" s="8"/>
      <c r="Y1320" s="8"/>
    </row>
    <row r="1321" spans="24:25" ht="12.75">
      <c r="X1321" s="8"/>
      <c r="Y1321" s="8"/>
    </row>
    <row r="1322" spans="24:25" ht="12.75">
      <c r="X1322" s="8"/>
      <c r="Y1322" s="8"/>
    </row>
    <row r="1323" spans="24:25" ht="12.75">
      <c r="X1323" s="8"/>
      <c r="Y1323" s="8"/>
    </row>
    <row r="1324" spans="24:25" ht="12.75">
      <c r="X1324" s="8"/>
      <c r="Y1324" s="8"/>
    </row>
    <row r="1325" spans="24:25" ht="12.75">
      <c r="X1325" s="8"/>
      <c r="Y1325" s="8"/>
    </row>
    <row r="1326" spans="24:25" ht="12.75">
      <c r="X1326" s="8"/>
      <c r="Y1326" s="8"/>
    </row>
    <row r="1327" spans="24:25" ht="12.75">
      <c r="X1327" s="8"/>
      <c r="Y1327" s="8"/>
    </row>
    <row r="1328" spans="24:25" ht="12.75">
      <c r="X1328" s="8"/>
      <c r="Y1328" s="8"/>
    </row>
    <row r="1329" spans="24:25" ht="12.75">
      <c r="X1329" s="8"/>
      <c r="Y1329" s="8"/>
    </row>
    <row r="1330" spans="24:25" ht="12.75">
      <c r="X1330" s="8"/>
      <c r="Y1330" s="8"/>
    </row>
    <row r="1331" spans="24:25" ht="12.75">
      <c r="X1331" s="8"/>
      <c r="Y1331" s="8"/>
    </row>
    <row r="1332" spans="24:25" ht="12.75">
      <c r="X1332" s="8"/>
      <c r="Y1332" s="8"/>
    </row>
    <row r="1333" spans="24:25" ht="12.75">
      <c r="X1333" s="8"/>
      <c r="Y1333" s="8"/>
    </row>
    <row r="1334" spans="24:25" ht="12.75">
      <c r="X1334" s="8"/>
      <c r="Y1334" s="8"/>
    </row>
    <row r="1335" spans="24:25" ht="12.75">
      <c r="X1335" s="8"/>
      <c r="Y1335" s="8"/>
    </row>
    <row r="1336" spans="24:25" ht="12.75">
      <c r="X1336" s="8"/>
      <c r="Y1336" s="8"/>
    </row>
    <row r="1337" spans="24:25" ht="12.75">
      <c r="X1337" s="8"/>
      <c r="Y1337" s="8"/>
    </row>
    <row r="1338" spans="24:25" ht="12.75">
      <c r="X1338" s="8"/>
      <c r="Y1338" s="8"/>
    </row>
    <row r="1339" spans="24:25" ht="12.75">
      <c r="X1339" s="8"/>
      <c r="Y1339" s="8"/>
    </row>
    <row r="1340" spans="24:25" ht="12.75">
      <c r="X1340" s="8"/>
      <c r="Y1340" s="8"/>
    </row>
    <row r="1341" spans="24:25" ht="12.75">
      <c r="X1341" s="8"/>
      <c r="Y1341" s="8"/>
    </row>
    <row r="1342" spans="24:25" ht="12.75">
      <c r="X1342" s="8"/>
      <c r="Y1342" s="8"/>
    </row>
    <row r="1343" spans="24:25" ht="12.75">
      <c r="X1343" s="8"/>
      <c r="Y1343" s="8"/>
    </row>
    <row r="1344" spans="24:25" ht="12.75">
      <c r="X1344" s="8"/>
      <c r="Y1344" s="8"/>
    </row>
    <row r="1345" spans="24:25" ht="12.75">
      <c r="X1345" s="8"/>
      <c r="Y1345" s="8"/>
    </row>
    <row r="1346" spans="24:25" ht="12.75">
      <c r="X1346" s="8"/>
      <c r="Y1346" s="8"/>
    </row>
    <row r="1347" spans="24:25" ht="12.75">
      <c r="X1347" s="8"/>
      <c r="Y1347" s="8"/>
    </row>
    <row r="1348" spans="24:25" ht="12.75">
      <c r="X1348" s="8"/>
      <c r="Y1348" s="8"/>
    </row>
    <row r="1349" spans="24:25" ht="12.75">
      <c r="X1349" s="8"/>
      <c r="Y1349" s="8"/>
    </row>
    <row r="1350" spans="24:25" ht="12.75">
      <c r="X1350" s="8"/>
      <c r="Y1350" s="8"/>
    </row>
    <row r="1351" spans="24:25" ht="12.75">
      <c r="X1351" s="8"/>
      <c r="Y1351" s="8"/>
    </row>
    <row r="1352" spans="24:25" ht="12.75">
      <c r="X1352" s="8"/>
      <c r="Y1352" s="8"/>
    </row>
    <row r="1353" spans="24:25" ht="12.75">
      <c r="X1353" s="8"/>
      <c r="Y1353" s="8"/>
    </row>
    <row r="1354" spans="24:25" ht="12.75">
      <c r="X1354" s="8"/>
      <c r="Y1354" s="8"/>
    </row>
    <row r="1355" spans="24:25" ht="12.75">
      <c r="X1355" s="8"/>
      <c r="Y1355" s="8"/>
    </row>
    <row r="1356" spans="24:25" ht="12.75">
      <c r="X1356" s="8"/>
      <c r="Y1356" s="8"/>
    </row>
    <row r="1357" spans="24:25" ht="12.75">
      <c r="X1357" s="8"/>
      <c r="Y1357" s="8"/>
    </row>
    <row r="1358" spans="24:25" ht="12.75">
      <c r="X1358" s="8"/>
      <c r="Y1358" s="8"/>
    </row>
    <row r="1359" spans="24:25" ht="12.75">
      <c r="X1359" s="8"/>
      <c r="Y1359" s="8"/>
    </row>
    <row r="1360" spans="24:25" ht="12.75">
      <c r="X1360" s="8"/>
      <c r="Y1360" s="8"/>
    </row>
    <row r="1361" spans="24:25" ht="12.75">
      <c r="X1361" s="8"/>
      <c r="Y1361" s="8"/>
    </row>
    <row r="1362" spans="24:25" ht="12.75">
      <c r="X1362" s="8"/>
      <c r="Y1362" s="8"/>
    </row>
    <row r="1363" spans="24:25" ht="12.75">
      <c r="X1363" s="8"/>
      <c r="Y1363" s="8"/>
    </row>
    <row r="1364" spans="24:25" ht="12.75">
      <c r="X1364" s="8"/>
      <c r="Y1364" s="8"/>
    </row>
    <row r="1365" spans="24:25" ht="12.75">
      <c r="X1365" s="8"/>
      <c r="Y1365" s="8"/>
    </row>
    <row r="1366" spans="24:25" ht="12.75">
      <c r="X1366" s="8"/>
      <c r="Y1366" s="8"/>
    </row>
    <row r="1367" spans="24:25" ht="12.75">
      <c r="X1367" s="8"/>
      <c r="Y1367" s="8"/>
    </row>
    <row r="1368" spans="24:25" ht="12.75">
      <c r="X1368" s="8"/>
      <c r="Y1368" s="8"/>
    </row>
    <row r="1369" spans="24:25" ht="12.75">
      <c r="X1369" s="8"/>
      <c r="Y1369" s="8"/>
    </row>
    <row r="1370" spans="24:25" ht="12.75">
      <c r="X1370" s="8"/>
      <c r="Y1370" s="8"/>
    </row>
    <row r="1371" spans="24:25" ht="12.75">
      <c r="X1371" s="8"/>
      <c r="Y1371" s="8"/>
    </row>
    <row r="1372" spans="24:25" ht="12.75">
      <c r="X1372" s="8"/>
      <c r="Y1372" s="8"/>
    </row>
    <row r="1373" spans="24:25" ht="12.75">
      <c r="X1373" s="8"/>
      <c r="Y1373" s="8"/>
    </row>
    <row r="1374" spans="24:25" ht="12.75">
      <c r="X1374" s="8"/>
      <c r="Y1374" s="8"/>
    </row>
    <row r="1375" spans="24:25" ht="12.75">
      <c r="X1375" s="8"/>
      <c r="Y1375" s="8"/>
    </row>
    <row r="1376" spans="24:25" ht="12.75">
      <c r="X1376" s="8"/>
      <c r="Y1376" s="8"/>
    </row>
    <row r="1377" spans="24:25" ht="12.75">
      <c r="X1377" s="8"/>
      <c r="Y1377" s="8"/>
    </row>
    <row r="1378" spans="24:25" ht="12.75">
      <c r="X1378" s="8"/>
      <c r="Y1378" s="8"/>
    </row>
    <row r="1379" spans="24:25" ht="12.75">
      <c r="X1379" s="8"/>
      <c r="Y1379" s="8"/>
    </row>
    <row r="1380" spans="24:25" ht="12.75">
      <c r="X1380" s="8"/>
      <c r="Y1380" s="8"/>
    </row>
    <row r="1381" spans="24:25" ht="12.75">
      <c r="X1381" s="8"/>
      <c r="Y1381" s="8"/>
    </row>
    <row r="1382" spans="24:25" ht="12.75">
      <c r="X1382" s="8"/>
      <c r="Y1382" s="8"/>
    </row>
    <row r="1383" spans="24:25" ht="12.75">
      <c r="X1383" s="8"/>
      <c r="Y1383" s="8"/>
    </row>
    <row r="1384" spans="24:25" ht="12.75">
      <c r="X1384" s="8"/>
      <c r="Y1384" s="8"/>
    </row>
    <row r="1385" spans="24:25" ht="12.75">
      <c r="X1385" s="8"/>
      <c r="Y1385" s="8"/>
    </row>
    <row r="1386" spans="24:25" ht="12.75">
      <c r="X1386" s="8"/>
      <c r="Y1386" s="8"/>
    </row>
    <row r="1387" spans="24:25" ht="12.75">
      <c r="X1387" s="8"/>
      <c r="Y1387" s="8"/>
    </row>
    <row r="1388" spans="24:25" ht="12.75">
      <c r="X1388" s="8"/>
      <c r="Y1388" s="8"/>
    </row>
    <row r="1389" spans="24:25" ht="12.75">
      <c r="X1389" s="8"/>
      <c r="Y1389" s="8"/>
    </row>
    <row r="1390" spans="24:25" ht="12.75">
      <c r="X1390" s="8"/>
      <c r="Y1390" s="8"/>
    </row>
    <row r="1391" spans="24:25" ht="12.75">
      <c r="X1391" s="8"/>
      <c r="Y1391" s="8"/>
    </row>
    <row r="1392" spans="24:25" ht="12.75">
      <c r="X1392" s="8"/>
      <c r="Y1392" s="8"/>
    </row>
    <row r="1393" spans="24:25" ht="12.75">
      <c r="X1393" s="8"/>
      <c r="Y1393" s="8"/>
    </row>
    <row r="1394" spans="24:25" ht="12.75">
      <c r="X1394" s="8"/>
      <c r="Y1394" s="8"/>
    </row>
    <row r="1395" spans="24:25" ht="12.75">
      <c r="X1395" s="8"/>
      <c r="Y1395" s="8"/>
    </row>
    <row r="1396" spans="24:25" ht="12.75">
      <c r="X1396" s="8"/>
      <c r="Y1396" s="8"/>
    </row>
    <row r="1397" spans="24:25" ht="12.75">
      <c r="X1397" s="8"/>
      <c r="Y1397" s="8"/>
    </row>
    <row r="1398" spans="24:25" ht="12.75">
      <c r="X1398" s="8"/>
      <c r="Y1398" s="8"/>
    </row>
    <row r="1399" spans="24:25" ht="12.75">
      <c r="X1399" s="8"/>
      <c r="Y1399" s="8"/>
    </row>
    <row r="1400" spans="24:25" ht="12.75">
      <c r="X1400" s="8"/>
      <c r="Y1400" s="8"/>
    </row>
    <row r="1401" spans="24:25" ht="12.75">
      <c r="X1401" s="8"/>
      <c r="Y1401" s="8"/>
    </row>
    <row r="1402" spans="24:25" ht="12.75">
      <c r="X1402" s="8"/>
      <c r="Y1402" s="8"/>
    </row>
    <row r="1403" spans="24:25" ht="12.75">
      <c r="X1403" s="8"/>
      <c r="Y1403" s="8"/>
    </row>
    <row r="1404" spans="24:25" ht="12.75">
      <c r="X1404" s="8"/>
      <c r="Y1404" s="8"/>
    </row>
    <row r="1405" spans="24:25" ht="12.75">
      <c r="X1405" s="8"/>
      <c r="Y1405" s="8"/>
    </row>
    <row r="1406" spans="24:25" ht="12.75">
      <c r="X1406" s="8"/>
      <c r="Y1406" s="8"/>
    </row>
    <row r="1407" spans="24:25" ht="12.75">
      <c r="X1407" s="8"/>
      <c r="Y1407" s="8"/>
    </row>
    <row r="1408" spans="24:25" ht="12.75">
      <c r="X1408" s="8"/>
      <c r="Y1408" s="8"/>
    </row>
    <row r="1409" spans="24:25" ht="12.75">
      <c r="X1409" s="8"/>
      <c r="Y1409" s="8"/>
    </row>
    <row r="1410" spans="24:25" ht="12.75">
      <c r="X1410" s="8"/>
      <c r="Y1410" s="8"/>
    </row>
    <row r="1411" spans="24:25" ht="12.75">
      <c r="X1411" s="8"/>
      <c r="Y1411" s="8"/>
    </row>
    <row r="1412" spans="24:25" ht="12.75">
      <c r="X1412" s="8"/>
      <c r="Y1412" s="8"/>
    </row>
    <row r="1413" spans="24:25" ht="12.75">
      <c r="X1413" s="8"/>
      <c r="Y1413" s="8"/>
    </row>
    <row r="1414" spans="24:25" ht="12.75">
      <c r="X1414" s="8"/>
      <c r="Y1414" s="8"/>
    </row>
    <row r="1415" spans="24:25" ht="12.75">
      <c r="X1415" s="8"/>
      <c r="Y1415" s="8"/>
    </row>
    <row r="1416" spans="24:25" ht="12.75">
      <c r="X1416" s="8"/>
      <c r="Y1416" s="8"/>
    </row>
    <row r="1417" spans="24:25" ht="12.75">
      <c r="X1417" s="8"/>
      <c r="Y1417" s="8"/>
    </row>
    <row r="1418" spans="24:25" ht="12.75">
      <c r="X1418" s="8"/>
      <c r="Y1418" s="8"/>
    </row>
    <row r="1419" spans="24:25" ht="12.75">
      <c r="X1419" s="8"/>
      <c r="Y1419" s="8"/>
    </row>
    <row r="1420" spans="24:25" ht="12.75">
      <c r="X1420" s="8"/>
      <c r="Y1420" s="8"/>
    </row>
    <row r="1421" spans="24:25" ht="12.75">
      <c r="X1421" s="8"/>
      <c r="Y1421" s="8"/>
    </row>
    <row r="1422" spans="24:25" ht="12.75">
      <c r="X1422" s="8"/>
      <c r="Y1422" s="8"/>
    </row>
    <row r="1423" spans="24:25" ht="12.75">
      <c r="X1423" s="8"/>
      <c r="Y1423" s="8"/>
    </row>
    <row r="1424" spans="24:25" ht="12.75">
      <c r="X1424" s="8"/>
      <c r="Y1424" s="8"/>
    </row>
    <row r="1425" spans="24:25" ht="12.75">
      <c r="X1425" s="8"/>
      <c r="Y1425" s="8"/>
    </row>
    <row r="1426" spans="24:25" ht="12.75">
      <c r="X1426" s="8"/>
      <c r="Y1426" s="8"/>
    </row>
    <row r="1427" spans="24:25" ht="12.75">
      <c r="X1427" s="8"/>
      <c r="Y1427" s="8"/>
    </row>
    <row r="1428" spans="24:25" ht="12.75">
      <c r="X1428" s="8"/>
      <c r="Y1428" s="8"/>
    </row>
    <row r="1429" spans="24:25" ht="12.75">
      <c r="X1429" s="8"/>
      <c r="Y1429" s="8"/>
    </row>
    <row r="1430" spans="24:25" ht="12.75">
      <c r="X1430" s="8"/>
      <c r="Y1430" s="8"/>
    </row>
    <row r="1431" spans="24:25" ht="12.75">
      <c r="X1431" s="8"/>
      <c r="Y1431" s="8"/>
    </row>
    <row r="1432" spans="24:25" ht="12.75">
      <c r="X1432" s="8"/>
      <c r="Y1432" s="8"/>
    </row>
    <row r="1433" spans="24:25" ht="12.75">
      <c r="X1433" s="8"/>
      <c r="Y1433" s="8"/>
    </row>
    <row r="1434" spans="24:25" ht="12.75">
      <c r="X1434" s="8"/>
      <c r="Y1434" s="8"/>
    </row>
    <row r="1435" spans="24:25" ht="12.75">
      <c r="X1435" s="8"/>
      <c r="Y1435" s="8"/>
    </row>
    <row r="1436" spans="24:25" ht="12.75">
      <c r="X1436" s="8"/>
      <c r="Y1436" s="8"/>
    </row>
    <row r="1437" spans="24:25" ht="12.75">
      <c r="X1437" s="8"/>
      <c r="Y1437" s="8"/>
    </row>
    <row r="1438" spans="24:25" ht="12.75">
      <c r="X1438" s="8"/>
      <c r="Y1438" s="8"/>
    </row>
    <row r="1439" spans="24:25" ht="12.75">
      <c r="X1439" s="8"/>
      <c r="Y1439" s="8"/>
    </row>
    <row r="1440" spans="24:25" ht="12.75">
      <c r="X1440" s="8"/>
      <c r="Y1440" s="8"/>
    </row>
    <row r="1441" spans="24:25" ht="12.75">
      <c r="X1441" s="8"/>
      <c r="Y1441" s="8"/>
    </row>
    <row r="1442" spans="24:25" ht="12.75">
      <c r="X1442" s="8"/>
      <c r="Y1442" s="8"/>
    </row>
    <row r="1443" spans="24:25" ht="12.75">
      <c r="X1443" s="8"/>
      <c r="Y1443" s="8"/>
    </row>
    <row r="1444" spans="24:25" ht="12.75">
      <c r="X1444" s="8"/>
      <c r="Y1444" s="8"/>
    </row>
    <row r="1445" spans="24:25" ht="12.75">
      <c r="X1445" s="8"/>
      <c r="Y1445" s="8"/>
    </row>
    <row r="1446" spans="24:25" ht="12.75">
      <c r="X1446" s="8"/>
      <c r="Y1446" s="8"/>
    </row>
    <row r="1447" spans="24:25" ht="12.75">
      <c r="X1447" s="8"/>
      <c r="Y1447" s="8"/>
    </row>
    <row r="1448" spans="24:25" ht="12.75">
      <c r="X1448" s="8"/>
      <c r="Y1448" s="8"/>
    </row>
    <row r="1449" spans="24:25" ht="12.75">
      <c r="X1449" s="8"/>
      <c r="Y1449" s="8"/>
    </row>
    <row r="1450" spans="24:25" ht="12.75">
      <c r="X1450" s="8"/>
      <c r="Y1450" s="8"/>
    </row>
    <row r="1451" spans="24:25" ht="12.75">
      <c r="X1451" s="8"/>
      <c r="Y1451" s="8"/>
    </row>
    <row r="1452" spans="24:25" ht="12.75">
      <c r="X1452" s="8"/>
      <c r="Y1452" s="8"/>
    </row>
    <row r="1453" spans="24:25" ht="12.75">
      <c r="X1453" s="8"/>
      <c r="Y1453" s="8"/>
    </row>
    <row r="1454" spans="24:25" ht="12.75">
      <c r="X1454" s="8"/>
      <c r="Y1454" s="8"/>
    </row>
    <row r="1455" spans="24:25" ht="12.75">
      <c r="X1455" s="8"/>
      <c r="Y1455" s="8"/>
    </row>
    <row r="1456" spans="24:25" ht="12.75">
      <c r="X1456" s="8"/>
      <c r="Y1456" s="8"/>
    </row>
    <row r="1457" spans="24:25" ht="12.75">
      <c r="X1457" s="8"/>
      <c r="Y1457" s="8"/>
    </row>
    <row r="1458" spans="24:25" ht="12.75">
      <c r="X1458" s="8"/>
      <c r="Y1458" s="8"/>
    </row>
    <row r="1459" spans="24:25" ht="12.75">
      <c r="X1459" s="8"/>
      <c r="Y1459" s="8"/>
    </row>
    <row r="1460" spans="24:25" ht="12.75">
      <c r="X1460" s="8"/>
      <c r="Y1460" s="8"/>
    </row>
    <row r="1461" spans="24:25" ht="12.75">
      <c r="X1461" s="8"/>
      <c r="Y1461" s="8"/>
    </row>
    <row r="1462" spans="24:25" ht="12.75">
      <c r="X1462" s="8"/>
      <c r="Y1462" s="8"/>
    </row>
    <row r="1463" spans="24:25" ht="12.75">
      <c r="X1463" s="8"/>
      <c r="Y1463" s="8"/>
    </row>
    <row r="1464" spans="24:25" ht="12.75">
      <c r="X1464" s="8"/>
      <c r="Y1464" s="8"/>
    </row>
    <row r="1465" spans="24:25" ht="12.75">
      <c r="X1465" s="8"/>
      <c r="Y1465" s="8"/>
    </row>
    <row r="1466" spans="24:25" ht="12.75">
      <c r="X1466" s="8"/>
      <c r="Y1466" s="8"/>
    </row>
    <row r="1467" spans="24:25" ht="12.75">
      <c r="X1467" s="8"/>
      <c r="Y1467" s="8"/>
    </row>
    <row r="1468" spans="24:25" ht="12.75">
      <c r="X1468" s="8"/>
      <c r="Y1468" s="8"/>
    </row>
    <row r="1469" spans="24:25" ht="12.75">
      <c r="X1469" s="8"/>
      <c r="Y1469" s="8"/>
    </row>
    <row r="1470" spans="24:25" ht="12.75">
      <c r="X1470" s="8"/>
      <c r="Y1470" s="8"/>
    </row>
    <row r="1471" spans="24:25" ht="12.75">
      <c r="X1471" s="8"/>
      <c r="Y1471" s="8"/>
    </row>
    <row r="1472" spans="24:25" ht="12.75">
      <c r="X1472" s="8"/>
      <c r="Y1472" s="8"/>
    </row>
    <row r="1473" spans="24:25" ht="12.75">
      <c r="X1473" s="8"/>
      <c r="Y1473" s="8"/>
    </row>
    <row r="1474" spans="24:25" ht="12.75">
      <c r="X1474" s="8"/>
      <c r="Y1474" s="8"/>
    </row>
    <row r="1475" spans="24:25" ht="12.75">
      <c r="X1475" s="8"/>
      <c r="Y1475" s="8"/>
    </row>
    <row r="1476" spans="24:25" ht="12.75">
      <c r="X1476" s="8"/>
      <c r="Y1476" s="8"/>
    </row>
    <row r="1477" spans="24:25" ht="12.75">
      <c r="X1477" s="8"/>
      <c r="Y1477" s="8"/>
    </row>
    <row r="1478" spans="24:25" ht="12.75">
      <c r="X1478" s="8"/>
      <c r="Y1478" s="8"/>
    </row>
    <row r="1479" spans="24:25" ht="12.75">
      <c r="X1479" s="8"/>
      <c r="Y1479" s="8"/>
    </row>
    <row r="1480" spans="24:25" ht="12.75">
      <c r="X1480" s="8"/>
      <c r="Y1480" s="8"/>
    </row>
    <row r="1481" spans="24:25" ht="12.75">
      <c r="X1481" s="8"/>
      <c r="Y1481" s="8"/>
    </row>
    <row r="1482" spans="24:25" ht="12.75">
      <c r="X1482" s="8"/>
      <c r="Y1482" s="8"/>
    </row>
    <row r="1483" spans="24:25" ht="12.75">
      <c r="X1483" s="8"/>
      <c r="Y1483" s="8"/>
    </row>
    <row r="1484" spans="24:25" ht="12.75">
      <c r="X1484" s="8"/>
      <c r="Y1484" s="8"/>
    </row>
    <row r="1485" spans="24:25" ht="12.75">
      <c r="X1485" s="8"/>
      <c r="Y1485" s="8"/>
    </row>
    <row r="1486" spans="24:25" ht="12.75">
      <c r="X1486" s="8"/>
      <c r="Y1486" s="8"/>
    </row>
    <row r="1487" spans="24:25" ht="12.75">
      <c r="X1487" s="8"/>
      <c r="Y1487" s="8"/>
    </row>
    <row r="1488" spans="24:25" ht="12.75">
      <c r="X1488" s="8"/>
      <c r="Y1488" s="8"/>
    </row>
    <row r="1489" spans="24:25" ht="12.75">
      <c r="X1489" s="8"/>
      <c r="Y1489" s="8"/>
    </row>
    <row r="1490" spans="24:25" ht="12.75">
      <c r="X1490" s="8"/>
      <c r="Y1490" s="8"/>
    </row>
    <row r="1491" spans="24:25" ht="12.75">
      <c r="X1491" s="8"/>
      <c r="Y1491" s="8"/>
    </row>
    <row r="1492" spans="24:25" ht="12.75">
      <c r="X1492" s="8"/>
      <c r="Y1492" s="8"/>
    </row>
    <row r="1493" spans="24:25" ht="12.75">
      <c r="X1493" s="8"/>
      <c r="Y1493" s="8"/>
    </row>
    <row r="1494" spans="24:25" ht="12.75">
      <c r="X1494" s="8"/>
      <c r="Y1494" s="8"/>
    </row>
    <row r="1495" spans="24:25" ht="12.75">
      <c r="X1495" s="8"/>
      <c r="Y1495" s="8"/>
    </row>
    <row r="1496" spans="24:25" ht="12.75">
      <c r="X1496" s="8"/>
      <c r="Y1496" s="8"/>
    </row>
    <row r="1497" spans="24:25" ht="12.75">
      <c r="X1497" s="8"/>
      <c r="Y1497" s="8"/>
    </row>
    <row r="1498" spans="24:25" ht="12.75">
      <c r="X1498" s="8"/>
      <c r="Y1498" s="8"/>
    </row>
    <row r="1499" spans="24:25" ht="12.75">
      <c r="X1499" s="8"/>
      <c r="Y1499" s="8"/>
    </row>
    <row r="1500" spans="24:25" ht="12.75">
      <c r="X1500" s="8"/>
      <c r="Y1500" s="8"/>
    </row>
    <row r="1501" spans="24:25" ht="12.75">
      <c r="X1501" s="8"/>
      <c r="Y1501" s="8"/>
    </row>
    <row r="1502" spans="24:25" ht="12.75">
      <c r="X1502" s="8"/>
      <c r="Y1502" s="8"/>
    </row>
    <row r="1503" spans="24:25" ht="12.75">
      <c r="X1503" s="8"/>
      <c r="Y1503" s="8"/>
    </row>
    <row r="1504" spans="24:25" ht="12.75">
      <c r="X1504" s="8"/>
      <c r="Y1504" s="8"/>
    </row>
    <row r="1505" spans="24:25" ht="12.75">
      <c r="X1505" s="8"/>
      <c r="Y1505" s="8"/>
    </row>
    <row r="1506" spans="24:25" ht="12.75">
      <c r="X1506" s="8"/>
      <c r="Y1506" s="8"/>
    </row>
    <row r="1507" spans="24:25" ht="12.75">
      <c r="X1507" s="8"/>
      <c r="Y1507" s="8"/>
    </row>
    <row r="1508" spans="24:25" ht="12.75">
      <c r="X1508" s="8"/>
      <c r="Y1508" s="8"/>
    </row>
    <row r="1509" spans="24:25" ht="12.75">
      <c r="X1509" s="8"/>
      <c r="Y1509" s="8"/>
    </row>
    <row r="1510" spans="24:25" ht="12.75">
      <c r="X1510" s="8"/>
      <c r="Y1510" s="8"/>
    </row>
    <row r="1511" spans="24:25" ht="12.75">
      <c r="X1511" s="8"/>
      <c r="Y1511" s="8"/>
    </row>
    <row r="1512" spans="24:25" ht="12.75">
      <c r="X1512" s="8"/>
      <c r="Y1512" s="8"/>
    </row>
    <row r="1513" spans="24:25" ht="12.75">
      <c r="X1513" s="8"/>
      <c r="Y1513" s="8"/>
    </row>
    <row r="1514" spans="24:25" ht="12.75">
      <c r="X1514" s="8"/>
      <c r="Y1514" s="8"/>
    </row>
    <row r="1515" spans="24:25" ht="12.75">
      <c r="X1515" s="8"/>
      <c r="Y1515" s="8"/>
    </row>
    <row r="1516" spans="24:25" ht="12.75">
      <c r="X1516" s="8"/>
      <c r="Y1516" s="8"/>
    </row>
    <row r="1517" spans="24:25" ht="12.75">
      <c r="X1517" s="8"/>
      <c r="Y1517" s="8"/>
    </row>
    <row r="1518" spans="24:25" ht="12.75">
      <c r="X1518" s="8"/>
      <c r="Y1518" s="8"/>
    </row>
    <row r="1519" spans="24:25" ht="12.75">
      <c r="X1519" s="8"/>
      <c r="Y1519" s="8"/>
    </row>
    <row r="1520" spans="24:25" ht="12.75">
      <c r="X1520" s="8"/>
      <c r="Y1520" s="8"/>
    </row>
    <row r="1521" spans="24:25" ht="12.75">
      <c r="X1521" s="8"/>
      <c r="Y1521" s="8"/>
    </row>
    <row r="1522" spans="24:25" ht="12.75">
      <c r="X1522" s="8"/>
      <c r="Y1522" s="8"/>
    </row>
    <row r="1523" spans="24:25" ht="12.75">
      <c r="X1523" s="8"/>
      <c r="Y1523" s="8"/>
    </row>
    <row r="1524" spans="24:25" ht="12.75">
      <c r="X1524" s="8"/>
      <c r="Y1524" s="8"/>
    </row>
    <row r="1525" spans="24:25" ht="12.75">
      <c r="X1525" s="8"/>
      <c r="Y1525" s="8"/>
    </row>
    <row r="1526" spans="24:25" ht="12.75">
      <c r="X1526" s="8"/>
      <c r="Y1526" s="8"/>
    </row>
    <row r="1527" spans="24:25" ht="12.75">
      <c r="X1527" s="8"/>
      <c r="Y1527" s="8"/>
    </row>
    <row r="1528" spans="24:25" ht="12.75">
      <c r="X1528" s="8"/>
      <c r="Y1528" s="8"/>
    </row>
    <row r="1529" spans="24:25" ht="12.75">
      <c r="X1529" s="8"/>
      <c r="Y1529" s="8"/>
    </row>
    <row r="1530" spans="24:25" ht="12.75">
      <c r="X1530" s="8"/>
      <c r="Y1530" s="8"/>
    </row>
    <row r="1531" spans="24:25" ht="12.75">
      <c r="X1531" s="8"/>
      <c r="Y1531" s="8"/>
    </row>
    <row r="1532" spans="24:25" ht="12.75">
      <c r="X1532" s="8"/>
      <c r="Y1532" s="8"/>
    </row>
    <row r="1533" spans="24:25" ht="12.75">
      <c r="X1533" s="8"/>
      <c r="Y1533" s="8"/>
    </row>
    <row r="1534" spans="24:25" ht="12.75">
      <c r="X1534" s="8"/>
      <c r="Y1534" s="8"/>
    </row>
    <row r="1535" spans="24:25" ht="12.75">
      <c r="X1535" s="8"/>
      <c r="Y1535" s="8"/>
    </row>
    <row r="1536" spans="24:25" ht="12.75">
      <c r="X1536" s="8"/>
      <c r="Y1536" s="8"/>
    </row>
    <row r="1537" spans="24:25" ht="12.75">
      <c r="X1537" s="8"/>
      <c r="Y1537" s="8"/>
    </row>
    <row r="1538" spans="24:25" ht="12.75">
      <c r="X1538" s="8"/>
      <c r="Y1538" s="8"/>
    </row>
    <row r="1539" spans="24:25" ht="12.75">
      <c r="X1539" s="8"/>
      <c r="Y1539" s="8"/>
    </row>
    <row r="1540" spans="24:25" ht="12.75">
      <c r="X1540" s="8"/>
      <c r="Y1540" s="8"/>
    </row>
    <row r="1541" spans="24:25" ht="12.75">
      <c r="X1541" s="8"/>
      <c r="Y1541" s="8"/>
    </row>
    <row r="1542" spans="24:25" ht="12.75">
      <c r="X1542" s="8"/>
      <c r="Y1542" s="8"/>
    </row>
    <row r="1543" spans="24:25" ht="12.75">
      <c r="X1543" s="8"/>
      <c r="Y1543" s="8"/>
    </row>
    <row r="1544" spans="24:25" ht="12.75">
      <c r="X1544" s="8"/>
      <c r="Y1544" s="8"/>
    </row>
    <row r="1545" spans="24:25" ht="12.75">
      <c r="X1545" s="8"/>
      <c r="Y1545" s="8"/>
    </row>
    <row r="1546" spans="24:25" ht="12.75">
      <c r="X1546" s="8"/>
      <c r="Y1546" s="8"/>
    </row>
    <row r="1547" spans="24:25" ht="12.75">
      <c r="X1547" s="8"/>
      <c r="Y1547" s="8"/>
    </row>
    <row r="1548" spans="24:25" ht="12.75">
      <c r="X1548" s="8"/>
      <c r="Y1548" s="8"/>
    </row>
    <row r="1549" spans="24:25" ht="12.75">
      <c r="X1549" s="8"/>
      <c r="Y1549" s="8"/>
    </row>
    <row r="1550" spans="24:25" ht="12.75">
      <c r="X1550" s="8"/>
      <c r="Y1550" s="8"/>
    </row>
    <row r="1551" spans="24:25" ht="12.75">
      <c r="X1551" s="8"/>
      <c r="Y1551" s="8"/>
    </row>
    <row r="1552" spans="24:25" ht="12.75">
      <c r="X1552" s="8"/>
      <c r="Y1552" s="8"/>
    </row>
    <row r="1553" spans="24:25" ht="12.75">
      <c r="X1553" s="8"/>
      <c r="Y1553" s="8"/>
    </row>
    <row r="1554" spans="24:25" ht="12.75">
      <c r="X1554" s="8"/>
      <c r="Y1554" s="8"/>
    </row>
    <row r="1555" spans="24:25" ht="12.75">
      <c r="X1555" s="8"/>
      <c r="Y1555" s="8"/>
    </row>
    <row r="1556" spans="24:25" ht="12.75">
      <c r="X1556" s="8"/>
      <c r="Y1556" s="8"/>
    </row>
    <row r="1557" spans="24:25" ht="12.75">
      <c r="X1557" s="8"/>
      <c r="Y1557" s="8"/>
    </row>
    <row r="1558" spans="24:25" ht="12.75">
      <c r="X1558" s="8"/>
      <c r="Y1558" s="8"/>
    </row>
    <row r="1559" spans="24:25" ht="12.75">
      <c r="X1559" s="8"/>
      <c r="Y1559" s="8"/>
    </row>
    <row r="1560" spans="24:25" ht="12.75">
      <c r="X1560" s="8"/>
      <c r="Y1560" s="8"/>
    </row>
    <row r="1561" spans="24:25" ht="12.75">
      <c r="X1561" s="8"/>
      <c r="Y1561" s="8"/>
    </row>
    <row r="1562" spans="24:25" ht="12.75">
      <c r="X1562" s="8"/>
      <c r="Y1562" s="8"/>
    </row>
    <row r="1563" spans="24:25" ht="12.75">
      <c r="X1563" s="8"/>
      <c r="Y1563" s="8"/>
    </row>
    <row r="1564" spans="24:25" ht="12.75">
      <c r="X1564" s="8"/>
      <c r="Y1564" s="8"/>
    </row>
    <row r="1565" spans="24:25" ht="12.75">
      <c r="X1565" s="8"/>
      <c r="Y1565" s="8"/>
    </row>
    <row r="1566" spans="24:25" ht="12.75">
      <c r="X1566" s="8"/>
      <c r="Y1566" s="8"/>
    </row>
    <row r="1567" spans="24:25" ht="12.75">
      <c r="X1567" s="8"/>
      <c r="Y1567" s="8"/>
    </row>
    <row r="1568" spans="24:25" ht="12.75">
      <c r="X1568" s="8"/>
      <c r="Y1568" s="8"/>
    </row>
    <row r="1569" spans="24:25" ht="12.75">
      <c r="X1569" s="8"/>
      <c r="Y1569" s="8"/>
    </row>
    <row r="1570" spans="24:25" ht="12.75">
      <c r="X1570" s="8"/>
      <c r="Y1570" s="8"/>
    </row>
    <row r="1571" spans="24:25" ht="12.75">
      <c r="X1571" s="8"/>
      <c r="Y1571" s="8"/>
    </row>
    <row r="1572" spans="24:25" ht="12.75">
      <c r="X1572" s="8"/>
      <c r="Y1572" s="8"/>
    </row>
    <row r="1573" spans="24:25" ht="12.75">
      <c r="X1573" s="8"/>
      <c r="Y1573" s="8"/>
    </row>
    <row r="1574" spans="24:25" ht="12.75">
      <c r="X1574" s="8"/>
      <c r="Y1574" s="8"/>
    </row>
    <row r="1575" spans="24:25" ht="12.75">
      <c r="X1575" s="8"/>
      <c r="Y1575" s="8"/>
    </row>
    <row r="1576" spans="24:25" ht="12.75">
      <c r="X1576" s="8"/>
      <c r="Y1576" s="8"/>
    </row>
    <row r="1577" spans="24:25" ht="12.75">
      <c r="X1577" s="8"/>
      <c r="Y1577" s="8"/>
    </row>
    <row r="1578" spans="24:25" ht="12.75">
      <c r="X1578" s="8"/>
      <c r="Y1578" s="8"/>
    </row>
    <row r="1579" spans="24:25" ht="12.75">
      <c r="X1579" s="8"/>
      <c r="Y1579" s="8"/>
    </row>
    <row r="1580" spans="24:25" ht="12.75">
      <c r="X1580" s="8"/>
      <c r="Y1580" s="8"/>
    </row>
    <row r="1581" spans="24:25" ht="12.75">
      <c r="X1581" s="8"/>
      <c r="Y1581" s="8"/>
    </row>
    <row r="1582" spans="24:25" ht="12.75">
      <c r="X1582" s="8"/>
      <c r="Y1582" s="8"/>
    </row>
    <row r="1583" spans="24:25" ht="12.75">
      <c r="X1583" s="8"/>
      <c r="Y1583" s="8"/>
    </row>
    <row r="1584" spans="24:25" ht="12.75">
      <c r="X1584" s="8"/>
      <c r="Y1584" s="8"/>
    </row>
    <row r="1585" spans="24:25" ht="12.75">
      <c r="X1585" s="8"/>
      <c r="Y1585" s="8"/>
    </row>
    <row r="1586" spans="24:25" ht="12.75">
      <c r="X1586" s="8"/>
      <c r="Y1586" s="8"/>
    </row>
    <row r="1587" spans="24:25" ht="12.75">
      <c r="X1587" s="8"/>
      <c r="Y1587" s="8"/>
    </row>
    <row r="1588" spans="24:25" ht="12.75">
      <c r="X1588" s="8"/>
      <c r="Y1588" s="8"/>
    </row>
    <row r="1589" spans="24:25" ht="12.75">
      <c r="X1589" s="8"/>
      <c r="Y1589" s="8"/>
    </row>
    <row r="1590" spans="24:25" ht="12.75">
      <c r="X1590" s="8"/>
      <c r="Y1590" s="8"/>
    </row>
    <row r="1591" spans="24:25" ht="12.75">
      <c r="X1591" s="8"/>
      <c r="Y1591" s="8"/>
    </row>
    <row r="1592" spans="24:25" ht="12.75">
      <c r="X1592" s="8"/>
      <c r="Y1592" s="8"/>
    </row>
    <row r="1593" spans="24:25" ht="12.75">
      <c r="X1593" s="8"/>
      <c r="Y1593" s="8"/>
    </row>
    <row r="1594" spans="24:25" ht="12.75">
      <c r="X1594" s="8"/>
      <c r="Y1594" s="8"/>
    </row>
    <row r="1595" spans="24:25" ht="12.75">
      <c r="X1595" s="8"/>
      <c r="Y1595" s="8"/>
    </row>
    <row r="1596" spans="24:25" ht="12.75">
      <c r="X1596" s="8"/>
      <c r="Y1596" s="8"/>
    </row>
    <row r="1597" spans="24:25" ht="12.75">
      <c r="X1597" s="8"/>
      <c r="Y1597" s="8"/>
    </row>
    <row r="1598" spans="24:25" ht="12.75">
      <c r="X1598" s="8"/>
      <c r="Y1598" s="8"/>
    </row>
    <row r="1599" spans="24:25" ht="12.75">
      <c r="X1599" s="8"/>
      <c r="Y1599" s="8"/>
    </row>
    <row r="1600" spans="24:25" ht="12.75">
      <c r="X1600" s="8"/>
      <c r="Y1600" s="8"/>
    </row>
    <row r="1601" spans="24:25" ht="12.75">
      <c r="X1601" s="8"/>
      <c r="Y1601" s="8"/>
    </row>
    <row r="1602" spans="24:25" ht="12.75">
      <c r="X1602" s="8"/>
      <c r="Y1602" s="8"/>
    </row>
    <row r="1603" spans="24:25" ht="12.75">
      <c r="X1603" s="8"/>
      <c r="Y1603" s="8"/>
    </row>
    <row r="1604" spans="24:25" ht="12.75">
      <c r="X1604" s="8"/>
      <c r="Y1604" s="8"/>
    </row>
    <row r="1605" spans="24:25" ht="12.75">
      <c r="X1605" s="8"/>
      <c r="Y1605" s="8"/>
    </row>
    <row r="1606" spans="24:25" ht="12.75">
      <c r="X1606" s="8"/>
      <c r="Y1606" s="8"/>
    </row>
    <row r="1607" spans="24:25" ht="12.75">
      <c r="X1607" s="8"/>
      <c r="Y1607" s="8"/>
    </row>
    <row r="1608" spans="24:25" ht="12.75">
      <c r="X1608" s="8"/>
      <c r="Y1608" s="8"/>
    </row>
    <row r="1609" spans="24:25" ht="12.75">
      <c r="X1609" s="8"/>
      <c r="Y1609" s="8"/>
    </row>
    <row r="1610" spans="24:25" ht="12.75">
      <c r="X1610" s="8"/>
      <c r="Y1610" s="8"/>
    </row>
    <row r="1611" spans="24:25" ht="12.75">
      <c r="X1611" s="8"/>
      <c r="Y1611" s="8"/>
    </row>
    <row r="1612" spans="24:25" ht="12.75">
      <c r="X1612" s="8"/>
      <c r="Y1612" s="8"/>
    </row>
    <row r="1613" spans="24:25" ht="12.75">
      <c r="X1613" s="8"/>
      <c r="Y1613" s="8"/>
    </row>
    <row r="1614" spans="24:25" ht="12.75">
      <c r="X1614" s="8"/>
      <c r="Y1614" s="8"/>
    </row>
    <row r="1615" spans="24:25" ht="12.75">
      <c r="X1615" s="8"/>
      <c r="Y1615" s="8"/>
    </row>
    <row r="1616" spans="24:25" ht="12.75">
      <c r="X1616" s="8"/>
      <c r="Y1616" s="8"/>
    </row>
    <row r="1617" spans="24:25" ht="12.75">
      <c r="X1617" s="8"/>
      <c r="Y1617" s="8"/>
    </row>
    <row r="1618" spans="24:25" ht="12.75">
      <c r="X1618" s="8"/>
      <c r="Y1618" s="8"/>
    </row>
    <row r="1619" spans="24:25" ht="12.75">
      <c r="X1619" s="8"/>
      <c r="Y1619" s="8"/>
    </row>
    <row r="1620" spans="24:25" ht="12.75">
      <c r="X1620" s="8"/>
      <c r="Y1620" s="8"/>
    </row>
    <row r="1621" spans="24:25" ht="12.75">
      <c r="X1621" s="8"/>
      <c r="Y1621" s="8"/>
    </row>
    <row r="1622" spans="24:25" ht="12.75">
      <c r="X1622" s="8"/>
      <c r="Y1622" s="8"/>
    </row>
    <row r="1623" spans="24:25" ht="12.75">
      <c r="X1623" s="8"/>
      <c r="Y1623" s="8"/>
    </row>
    <row r="1624" spans="24:25" ht="12.75">
      <c r="X1624" s="8"/>
      <c r="Y1624" s="8"/>
    </row>
    <row r="1625" spans="24:25" ht="12.75">
      <c r="X1625" s="8"/>
      <c r="Y1625" s="8"/>
    </row>
    <row r="1626" spans="24:25" ht="12.75">
      <c r="X1626" s="8"/>
      <c r="Y1626" s="8"/>
    </row>
    <row r="1627" spans="24:25" ht="12.75">
      <c r="X1627" s="8"/>
      <c r="Y1627" s="8"/>
    </row>
    <row r="1628" spans="24:25" ht="12.75">
      <c r="X1628" s="8"/>
      <c r="Y1628" s="8"/>
    </row>
    <row r="1629" spans="24:25" ht="12.75">
      <c r="X1629" s="8"/>
      <c r="Y1629" s="8"/>
    </row>
    <row r="1630" spans="24:25" ht="12.75">
      <c r="X1630" s="8"/>
      <c r="Y1630" s="8"/>
    </row>
    <row r="1631" spans="24:25" ht="12.75">
      <c r="X1631" s="8"/>
      <c r="Y1631" s="8"/>
    </row>
    <row r="1632" spans="24:25" ht="12.75">
      <c r="X1632" s="8"/>
      <c r="Y1632" s="8"/>
    </row>
    <row r="1633" spans="24:25" ht="12.75">
      <c r="X1633" s="8"/>
      <c r="Y1633" s="8"/>
    </row>
    <row r="1634" spans="24:25" ht="12.75">
      <c r="X1634" s="8"/>
      <c r="Y1634" s="8"/>
    </row>
    <row r="1635" spans="24:25" ht="12.75">
      <c r="X1635" s="8"/>
      <c r="Y1635" s="8"/>
    </row>
    <row r="1636" spans="24:25" ht="12.75">
      <c r="X1636" s="8"/>
      <c r="Y1636" s="8"/>
    </row>
    <row r="1637" spans="24:25" ht="12.75">
      <c r="X1637" s="8"/>
      <c r="Y1637" s="8"/>
    </row>
    <row r="1638" spans="24:25" ht="12.75">
      <c r="X1638" s="8"/>
      <c r="Y1638" s="8"/>
    </row>
    <row r="1639" spans="24:25" ht="12.75">
      <c r="X1639" s="8"/>
      <c r="Y1639" s="8"/>
    </row>
    <row r="1640" spans="24:25" ht="12.75">
      <c r="X1640" s="8"/>
      <c r="Y1640" s="8"/>
    </row>
    <row r="1641" spans="24:25" ht="12.75">
      <c r="X1641" s="8"/>
      <c r="Y1641" s="8"/>
    </row>
    <row r="1642" spans="24:25" ht="12.75">
      <c r="X1642" s="8"/>
      <c r="Y1642" s="8"/>
    </row>
    <row r="1643" spans="24:25" ht="12.75">
      <c r="X1643" s="8"/>
      <c r="Y1643" s="8"/>
    </row>
    <row r="1644" spans="24:25" ht="12.75">
      <c r="X1644" s="8"/>
      <c r="Y1644" s="8"/>
    </row>
    <row r="1645" spans="24:25" ht="12.75">
      <c r="X1645" s="8"/>
      <c r="Y1645" s="8"/>
    </row>
    <row r="1646" spans="24:25" ht="12.75">
      <c r="X1646" s="8"/>
      <c r="Y1646" s="8"/>
    </row>
    <row r="1647" spans="24:25" ht="12.75">
      <c r="X1647" s="8"/>
      <c r="Y1647" s="8"/>
    </row>
    <row r="1648" spans="24:25" ht="12.75">
      <c r="X1648" s="8"/>
      <c r="Y1648" s="8"/>
    </row>
    <row r="1649" spans="24:25" ht="12.75">
      <c r="X1649" s="8"/>
      <c r="Y1649" s="8"/>
    </row>
    <row r="1650" spans="24:25" ht="12.75">
      <c r="X1650" s="8"/>
      <c r="Y1650" s="8"/>
    </row>
    <row r="1651" spans="24:25" ht="12.75">
      <c r="X1651" s="8"/>
      <c r="Y1651" s="8"/>
    </row>
    <row r="1652" spans="24:25" ht="12.75">
      <c r="X1652" s="8"/>
      <c r="Y1652" s="8"/>
    </row>
    <row r="1653" spans="24:25" ht="12.75">
      <c r="X1653" s="8"/>
      <c r="Y1653" s="8"/>
    </row>
    <row r="1654" spans="24:25" ht="12.75">
      <c r="X1654" s="8"/>
      <c r="Y1654" s="8"/>
    </row>
    <row r="1655" spans="24:25" ht="12.75">
      <c r="X1655" s="8"/>
      <c r="Y1655" s="8"/>
    </row>
    <row r="1656" spans="24:25" ht="12.75">
      <c r="X1656" s="8"/>
      <c r="Y1656" s="8"/>
    </row>
    <row r="1657" spans="24:25" ht="12.75">
      <c r="X1657" s="8"/>
      <c r="Y1657" s="8"/>
    </row>
    <row r="1658" spans="24:25" ht="12.75">
      <c r="X1658" s="8"/>
      <c r="Y1658" s="8"/>
    </row>
    <row r="1659" spans="24:25" ht="12.75">
      <c r="X1659" s="8"/>
      <c r="Y1659" s="8"/>
    </row>
    <row r="1660" spans="24:25" ht="12.75">
      <c r="X1660" s="8"/>
      <c r="Y1660" s="8"/>
    </row>
    <row r="1661" spans="24:25" ht="12.75">
      <c r="X1661" s="8"/>
      <c r="Y1661" s="8"/>
    </row>
    <row r="1662" spans="24:25" ht="12.75">
      <c r="X1662" s="8"/>
      <c r="Y1662" s="8"/>
    </row>
    <row r="1663" spans="24:25" ht="12.75">
      <c r="X1663" s="8"/>
      <c r="Y1663" s="8"/>
    </row>
    <row r="1664" spans="24:25" ht="12.75">
      <c r="X1664" s="8"/>
      <c r="Y1664" s="8"/>
    </row>
    <row r="1665" spans="24:25" ht="12.75">
      <c r="X1665" s="8"/>
      <c r="Y1665" s="8"/>
    </row>
    <row r="1666" spans="24:25" ht="12.75">
      <c r="X1666" s="8"/>
      <c r="Y1666" s="8"/>
    </row>
    <row r="1667" spans="24:25" ht="12.75">
      <c r="X1667" s="8"/>
      <c r="Y1667" s="8"/>
    </row>
    <row r="1668" spans="24:25" ht="12.75">
      <c r="X1668" s="8"/>
      <c r="Y1668" s="8"/>
    </row>
    <row r="1669" spans="24:25" ht="12.75">
      <c r="X1669" s="8"/>
      <c r="Y1669" s="8"/>
    </row>
    <row r="1670" spans="24:25" ht="12.75">
      <c r="X1670" s="8"/>
      <c r="Y1670" s="8"/>
    </row>
    <row r="1671" spans="24:25" ht="12.75">
      <c r="X1671" s="8"/>
      <c r="Y1671" s="8"/>
    </row>
    <row r="1672" spans="24:25" ht="12.75">
      <c r="X1672" s="8"/>
      <c r="Y1672" s="8"/>
    </row>
    <row r="1673" spans="24:25" ht="12.75">
      <c r="X1673" s="8"/>
      <c r="Y1673" s="8"/>
    </row>
    <row r="1674" spans="24:25" ht="12.75">
      <c r="X1674" s="8"/>
      <c r="Y1674" s="8"/>
    </row>
    <row r="1675" spans="24:25" ht="12.75">
      <c r="X1675" s="8"/>
      <c r="Y1675" s="8"/>
    </row>
    <row r="1676" spans="24:25" ht="12.75">
      <c r="X1676" s="8"/>
      <c r="Y1676" s="8"/>
    </row>
    <row r="1677" spans="24:25" ht="12.75">
      <c r="X1677" s="8"/>
      <c r="Y1677" s="8"/>
    </row>
    <row r="1678" spans="24:25" ht="12.75">
      <c r="X1678" s="8"/>
      <c r="Y1678" s="8"/>
    </row>
    <row r="1679" spans="24:25" ht="12.75">
      <c r="X1679" s="8"/>
      <c r="Y1679" s="8"/>
    </row>
    <row r="1680" spans="24:25" ht="12.75">
      <c r="X1680" s="8"/>
      <c r="Y1680" s="8"/>
    </row>
    <row r="1681" spans="24:25" ht="12.75">
      <c r="X1681" s="8"/>
      <c r="Y1681" s="8"/>
    </row>
    <row r="1682" spans="24:25" ht="12.75">
      <c r="X1682" s="8"/>
      <c r="Y1682" s="8"/>
    </row>
    <row r="1683" spans="24:25" ht="12.75">
      <c r="X1683" s="8"/>
      <c r="Y1683" s="8"/>
    </row>
    <row r="1684" spans="24:25" ht="12.75">
      <c r="X1684" s="8"/>
      <c r="Y1684" s="8"/>
    </row>
    <row r="1685" spans="24:25" ht="12.75">
      <c r="X1685" s="8"/>
      <c r="Y1685" s="8"/>
    </row>
    <row r="1686" spans="24:25" ht="12.75">
      <c r="X1686" s="8"/>
      <c r="Y1686" s="8"/>
    </row>
    <row r="1687" spans="24:25" ht="12.75">
      <c r="X1687" s="8"/>
      <c r="Y1687" s="8"/>
    </row>
    <row r="1688" spans="24:25" ht="12.75">
      <c r="X1688" s="8"/>
      <c r="Y1688" s="8"/>
    </row>
    <row r="1689" spans="24:25" ht="12.75">
      <c r="X1689" s="8"/>
      <c r="Y1689" s="8"/>
    </row>
    <row r="1690" spans="24:25" ht="12.75">
      <c r="X1690" s="8"/>
      <c r="Y1690" s="8"/>
    </row>
    <row r="1691" spans="24:25" ht="12.75">
      <c r="X1691" s="8"/>
      <c r="Y1691" s="8"/>
    </row>
    <row r="1692" spans="24:25" ht="12.75">
      <c r="X1692" s="8"/>
      <c r="Y1692" s="8"/>
    </row>
    <row r="1693" spans="24:25" ht="12.75">
      <c r="X1693" s="8"/>
      <c r="Y1693" s="8"/>
    </row>
    <row r="1694" spans="24:25" ht="12.75">
      <c r="X1694" s="8"/>
      <c r="Y1694" s="8"/>
    </row>
    <row r="1695" spans="24:25" ht="12.75">
      <c r="X1695" s="8"/>
      <c r="Y1695" s="8"/>
    </row>
    <row r="1696" spans="24:25" ht="12.75">
      <c r="X1696" s="8"/>
      <c r="Y1696" s="8"/>
    </row>
    <row r="1697" spans="24:25" ht="12.75">
      <c r="X1697" s="8"/>
      <c r="Y1697" s="8"/>
    </row>
    <row r="1698" spans="24:25" ht="12.75">
      <c r="X1698" s="8"/>
      <c r="Y1698" s="8"/>
    </row>
    <row r="1699" spans="24:25" ht="12.75">
      <c r="X1699" s="8"/>
      <c r="Y1699" s="8"/>
    </row>
    <row r="1700" spans="24:25" ht="12.75">
      <c r="X1700" s="8"/>
      <c r="Y1700" s="8"/>
    </row>
    <row r="1701" spans="24:25" ht="12.75">
      <c r="X1701" s="8"/>
      <c r="Y1701" s="8"/>
    </row>
    <row r="1702" spans="24:25" ht="12.75">
      <c r="X1702" s="8"/>
      <c r="Y1702" s="8"/>
    </row>
    <row r="1703" spans="24:25" ht="12.75">
      <c r="X1703" s="8"/>
      <c r="Y1703" s="8"/>
    </row>
    <row r="1704" spans="24:25" ht="12.75">
      <c r="X1704" s="8"/>
      <c r="Y1704" s="8"/>
    </row>
    <row r="1705" spans="24:25" ht="12.75">
      <c r="X1705" s="8"/>
      <c r="Y1705" s="8"/>
    </row>
    <row r="1706" spans="24:25" ht="12.75">
      <c r="X1706" s="8"/>
      <c r="Y1706" s="8"/>
    </row>
    <row r="1707" spans="24:25" ht="12.75">
      <c r="X1707" s="8"/>
      <c r="Y1707" s="8"/>
    </row>
    <row r="1708" spans="24:25" ht="12.75">
      <c r="X1708" s="8"/>
      <c r="Y1708" s="8"/>
    </row>
    <row r="1709" spans="24:25" ht="12.75">
      <c r="X1709" s="8"/>
      <c r="Y1709" s="8"/>
    </row>
    <row r="1710" spans="24:25" ht="12.75">
      <c r="X1710" s="8"/>
      <c r="Y1710" s="8"/>
    </row>
    <row r="1711" spans="24:25" ht="12.75">
      <c r="X1711" s="8"/>
      <c r="Y1711" s="8"/>
    </row>
    <row r="1712" spans="24:25" ht="12.75">
      <c r="X1712" s="8"/>
      <c r="Y1712" s="8"/>
    </row>
    <row r="1713" spans="24:25" ht="12.75">
      <c r="X1713" s="8"/>
      <c r="Y1713" s="8"/>
    </row>
    <row r="1714" spans="24:25" ht="12.75">
      <c r="X1714" s="8"/>
      <c r="Y1714" s="8"/>
    </row>
    <row r="1715" spans="24:25" ht="12.75">
      <c r="X1715" s="8"/>
      <c r="Y1715" s="8"/>
    </row>
    <row r="1716" spans="24:25" ht="12.75">
      <c r="X1716" s="8"/>
      <c r="Y1716" s="8"/>
    </row>
    <row r="1717" spans="24:25" ht="12.75">
      <c r="X1717" s="8"/>
      <c r="Y1717" s="8"/>
    </row>
    <row r="1718" spans="24:25" ht="12.75">
      <c r="X1718" s="8"/>
      <c r="Y1718" s="8"/>
    </row>
    <row r="1719" spans="24:25" ht="12.75">
      <c r="X1719" s="8"/>
      <c r="Y1719" s="8"/>
    </row>
    <row r="1720" spans="24:25" ht="12.75">
      <c r="X1720" s="8"/>
      <c r="Y1720" s="8"/>
    </row>
    <row r="1721" spans="24:25" ht="12.75">
      <c r="X1721" s="8"/>
      <c r="Y1721" s="8"/>
    </row>
    <row r="1722" spans="24:25" ht="12.75">
      <c r="X1722" s="8"/>
      <c r="Y1722" s="8"/>
    </row>
    <row r="1723" spans="24:25" ht="12.75">
      <c r="X1723" s="8"/>
      <c r="Y1723" s="8"/>
    </row>
    <row r="1724" spans="24:25" ht="12.75">
      <c r="X1724" s="8"/>
      <c r="Y1724" s="8"/>
    </row>
    <row r="1725" spans="24:25" ht="12.75">
      <c r="X1725" s="8"/>
      <c r="Y1725" s="8"/>
    </row>
    <row r="1726" spans="24:25" ht="12.75">
      <c r="X1726" s="8"/>
      <c r="Y1726" s="8"/>
    </row>
    <row r="1727" spans="24:25" ht="12.75">
      <c r="X1727" s="8"/>
      <c r="Y1727" s="8"/>
    </row>
    <row r="1728" spans="24:25" ht="12.75">
      <c r="X1728" s="8"/>
      <c r="Y1728" s="8"/>
    </row>
    <row r="1729" spans="24:25" ht="12.75">
      <c r="X1729" s="8"/>
      <c r="Y1729" s="8"/>
    </row>
    <row r="1730" spans="24:25" ht="12.75">
      <c r="X1730" s="8"/>
      <c r="Y1730" s="8"/>
    </row>
    <row r="1731" spans="24:25" ht="12.75">
      <c r="X1731" s="8"/>
      <c r="Y1731" s="8"/>
    </row>
    <row r="1732" spans="24:25" ht="12.75">
      <c r="X1732" s="8"/>
      <c r="Y1732" s="8"/>
    </row>
    <row r="1733" spans="24:25" ht="12.75">
      <c r="X1733" s="8"/>
      <c r="Y1733" s="8"/>
    </row>
    <row r="1734" spans="24:25" ht="12.75">
      <c r="X1734" s="8"/>
      <c r="Y1734" s="8"/>
    </row>
    <row r="1735" spans="24:25" ht="12.75">
      <c r="X1735" s="8"/>
      <c r="Y1735" s="8"/>
    </row>
    <row r="1736" spans="24:25" ht="12.75">
      <c r="X1736" s="8"/>
      <c r="Y1736" s="8"/>
    </row>
    <row r="1737" spans="24:25" ht="12.75">
      <c r="X1737" s="8"/>
      <c r="Y1737" s="8"/>
    </row>
    <row r="1738" spans="24:25" ht="12.75">
      <c r="X1738" s="8"/>
      <c r="Y1738" s="8"/>
    </row>
    <row r="1739" spans="24:25" ht="12.75">
      <c r="X1739" s="8"/>
      <c r="Y1739" s="8"/>
    </row>
    <row r="1740" spans="24:25" ht="12.75">
      <c r="X1740" s="8"/>
      <c r="Y1740" s="8"/>
    </row>
    <row r="1741" spans="24:25" ht="12.75">
      <c r="X1741" s="8"/>
      <c r="Y1741" s="8"/>
    </row>
    <row r="1742" spans="24:25" ht="12.75">
      <c r="X1742" s="8"/>
      <c r="Y1742" s="8"/>
    </row>
    <row r="1743" spans="24:25" ht="12.75">
      <c r="X1743" s="8"/>
      <c r="Y1743" s="8"/>
    </row>
    <row r="1744" spans="24:25" ht="12.75">
      <c r="X1744" s="8"/>
      <c r="Y1744" s="8"/>
    </row>
    <row r="1745" spans="24:25" ht="12.75">
      <c r="X1745" s="8"/>
      <c r="Y1745" s="8"/>
    </row>
    <row r="1746" spans="24:25" ht="12.75">
      <c r="X1746" s="8"/>
      <c r="Y1746" s="8"/>
    </row>
    <row r="1747" spans="24:25" ht="12.75">
      <c r="X1747" s="8"/>
      <c r="Y1747" s="8"/>
    </row>
    <row r="1748" spans="24:25" ht="12.75">
      <c r="X1748" s="8"/>
      <c r="Y1748" s="8"/>
    </row>
    <row r="1749" spans="24:25" ht="12.75">
      <c r="X1749" s="8"/>
      <c r="Y1749" s="8"/>
    </row>
    <row r="1750" spans="24:25" ht="12.75">
      <c r="X1750" s="8"/>
      <c r="Y1750" s="8"/>
    </row>
    <row r="1751" spans="24:25" ht="12.75">
      <c r="X1751" s="8"/>
      <c r="Y1751" s="8"/>
    </row>
    <row r="1752" spans="24:25" ht="12.75">
      <c r="X1752" s="8"/>
      <c r="Y1752" s="8"/>
    </row>
    <row r="1753" spans="24:25" ht="12.75">
      <c r="X1753" s="8"/>
      <c r="Y1753" s="8"/>
    </row>
    <row r="1754" spans="24:25" ht="12.75">
      <c r="X1754" s="8"/>
      <c r="Y1754" s="8"/>
    </row>
    <row r="1755" spans="24:25" ht="12.75">
      <c r="X1755" s="8"/>
      <c r="Y1755" s="8"/>
    </row>
    <row r="1756" spans="24:25" ht="12.75">
      <c r="X1756" s="8"/>
      <c r="Y1756" s="8"/>
    </row>
    <row r="1757" spans="24:25" ht="12.75">
      <c r="X1757" s="8"/>
      <c r="Y1757" s="8"/>
    </row>
    <row r="1758" spans="24:25" ht="12.75">
      <c r="X1758" s="8"/>
      <c r="Y1758" s="8"/>
    </row>
    <row r="1759" spans="24:25" ht="12.75">
      <c r="X1759" s="8"/>
      <c r="Y1759" s="8"/>
    </row>
    <row r="1760" spans="24:25" ht="12.75">
      <c r="X1760" s="8"/>
      <c r="Y1760" s="8"/>
    </row>
    <row r="1761" spans="24:25" ht="12.75">
      <c r="X1761" s="8"/>
      <c r="Y1761" s="8"/>
    </row>
    <row r="1762" spans="24:25" ht="12.75">
      <c r="X1762" s="8"/>
      <c r="Y1762" s="8"/>
    </row>
    <row r="1763" spans="24:25" ht="12.75">
      <c r="X1763" s="8"/>
      <c r="Y1763" s="8"/>
    </row>
    <row r="1764" spans="24:25" ht="12.75">
      <c r="X1764" s="8"/>
      <c r="Y1764" s="8"/>
    </row>
    <row r="1765" spans="24:25" ht="12.75">
      <c r="X1765" s="8"/>
      <c r="Y1765" s="8"/>
    </row>
    <row r="1766" spans="24:25" ht="12.75">
      <c r="X1766" s="8"/>
      <c r="Y1766" s="8"/>
    </row>
    <row r="1767" spans="24:25" ht="12.75">
      <c r="X1767" s="8"/>
      <c r="Y1767" s="8"/>
    </row>
    <row r="1768" spans="24:25" ht="12.75">
      <c r="X1768" s="8"/>
      <c r="Y1768" s="8"/>
    </row>
    <row r="1769" spans="24:25" ht="12.75">
      <c r="X1769" s="8"/>
      <c r="Y1769" s="8"/>
    </row>
    <row r="1770" spans="24:25" ht="12.75">
      <c r="X1770" s="8"/>
      <c r="Y1770" s="8"/>
    </row>
    <row r="1771" spans="24:25" ht="12.75">
      <c r="X1771" s="8"/>
      <c r="Y1771" s="8"/>
    </row>
    <row r="1772" spans="24:25" ht="12.75">
      <c r="X1772" s="8"/>
      <c r="Y1772" s="8"/>
    </row>
    <row r="1773" spans="24:25" ht="12.75">
      <c r="X1773" s="8"/>
      <c r="Y1773" s="8"/>
    </row>
    <row r="1774" spans="24:25" ht="12.75">
      <c r="X1774" s="8"/>
      <c r="Y1774" s="8"/>
    </row>
    <row r="1775" spans="24:25" ht="12.75">
      <c r="X1775" s="8"/>
      <c r="Y1775" s="8"/>
    </row>
    <row r="1776" spans="24:25" ht="12.75">
      <c r="X1776" s="8"/>
      <c r="Y1776" s="8"/>
    </row>
    <row r="1777" spans="24:25" ht="12.75">
      <c r="X1777" s="8"/>
      <c r="Y1777" s="8"/>
    </row>
    <row r="1778" spans="24:25" ht="12.75">
      <c r="X1778" s="8"/>
      <c r="Y1778" s="8"/>
    </row>
    <row r="1779" spans="24:25" ht="12.75">
      <c r="X1779" s="8"/>
      <c r="Y1779" s="8"/>
    </row>
    <row r="1780" spans="24:25" ht="12.75">
      <c r="X1780" s="8"/>
      <c r="Y1780" s="8"/>
    </row>
    <row r="1781" spans="24:25" ht="12.75">
      <c r="X1781" s="8"/>
      <c r="Y1781" s="8"/>
    </row>
    <row r="1782" spans="24:25" ht="12.75">
      <c r="X1782" s="8"/>
      <c r="Y1782" s="8"/>
    </row>
    <row r="1783" spans="24:25" ht="12.75">
      <c r="X1783" s="8"/>
      <c r="Y1783" s="8"/>
    </row>
    <row r="1784" spans="24:25" ht="12.75">
      <c r="X1784" s="8"/>
      <c r="Y1784" s="8"/>
    </row>
    <row r="1785" spans="24:25" ht="12.75">
      <c r="X1785" s="8"/>
      <c r="Y1785" s="8"/>
    </row>
    <row r="1786" spans="24:25" ht="12.75">
      <c r="X1786" s="8"/>
      <c r="Y1786" s="8"/>
    </row>
    <row r="1787" spans="24:25" ht="12.75">
      <c r="X1787" s="8"/>
      <c r="Y1787" s="8"/>
    </row>
    <row r="1788" spans="24:25" ht="12.75">
      <c r="X1788" s="8"/>
      <c r="Y1788" s="8"/>
    </row>
    <row r="1789" spans="24:25" ht="12.75">
      <c r="X1789" s="8"/>
      <c r="Y1789" s="8"/>
    </row>
    <row r="1790" spans="24:25" ht="12.75">
      <c r="X1790" s="8"/>
      <c r="Y1790" s="8"/>
    </row>
    <row r="1791" spans="24:25" ht="12.75">
      <c r="X1791" s="8"/>
      <c r="Y1791" s="8"/>
    </row>
    <row r="1792" spans="24:25" ht="12.75">
      <c r="X1792" s="8"/>
      <c r="Y1792" s="8"/>
    </row>
    <row r="1793" spans="24:25" ht="12.75">
      <c r="X1793" s="8"/>
      <c r="Y1793" s="8"/>
    </row>
    <row r="1794" spans="24:25" ht="12.75">
      <c r="X1794" s="8"/>
      <c r="Y1794" s="8"/>
    </row>
    <row r="1795" spans="24:25" ht="12.75">
      <c r="X1795" s="8"/>
      <c r="Y1795" s="8"/>
    </row>
    <row r="1796" spans="24:25" ht="12.75">
      <c r="X1796" s="8"/>
      <c r="Y1796" s="8"/>
    </row>
    <row r="1797" spans="24:25" ht="12.75">
      <c r="X1797" s="8"/>
      <c r="Y1797" s="8"/>
    </row>
    <row r="1798" spans="24:25" ht="12.75">
      <c r="X1798" s="8"/>
      <c r="Y1798" s="8"/>
    </row>
    <row r="1799" spans="24:25" ht="12.75">
      <c r="X1799" s="8"/>
      <c r="Y1799" s="8"/>
    </row>
    <row r="1800" spans="24:25" ht="12.75">
      <c r="X1800" s="8"/>
      <c r="Y1800" s="8"/>
    </row>
    <row r="1801" spans="24:25" ht="12.75">
      <c r="X1801" s="8"/>
      <c r="Y1801" s="8"/>
    </row>
    <row r="1802" spans="24:25" ht="12.75">
      <c r="X1802" s="8"/>
      <c r="Y1802" s="8"/>
    </row>
    <row r="1803" spans="24:25" ht="12.75">
      <c r="X1803" s="8"/>
      <c r="Y1803" s="8"/>
    </row>
    <row r="1804" spans="24:25" ht="12.75">
      <c r="X1804" s="8"/>
      <c r="Y1804" s="8"/>
    </row>
    <row r="1805" spans="24:25" ht="12.75">
      <c r="X1805" s="8"/>
      <c r="Y1805" s="8"/>
    </row>
    <row r="1806" spans="24:25" ht="12.75">
      <c r="X1806" s="8"/>
      <c r="Y1806" s="8"/>
    </row>
    <row r="1807" spans="24:25" ht="12.75">
      <c r="X1807" s="8"/>
      <c r="Y1807" s="8"/>
    </row>
    <row r="1808" spans="24:25" ht="12.75">
      <c r="X1808" s="8"/>
      <c r="Y1808" s="8"/>
    </row>
    <row r="1809" spans="24:25" ht="12.75">
      <c r="X1809" s="8"/>
      <c r="Y1809" s="8"/>
    </row>
    <row r="1810" spans="24:25" ht="12.75">
      <c r="X1810" s="8"/>
      <c r="Y1810" s="8"/>
    </row>
    <row r="1811" spans="24:25" ht="12.75">
      <c r="X1811" s="8"/>
      <c r="Y1811" s="8"/>
    </row>
    <row r="1812" spans="24:25" ht="12.75">
      <c r="X1812" s="8"/>
      <c r="Y1812" s="8"/>
    </row>
    <row r="1813" spans="24:25" ht="12.75">
      <c r="X1813" s="8"/>
      <c r="Y1813" s="8"/>
    </row>
    <row r="1814" spans="24:25" ht="12.75">
      <c r="X1814" s="8"/>
      <c r="Y1814" s="8"/>
    </row>
    <row r="1815" spans="24:25" ht="12.75">
      <c r="X1815" s="8"/>
      <c r="Y1815" s="8"/>
    </row>
    <row r="1816" spans="24:25" ht="12.75">
      <c r="X1816" s="8"/>
      <c r="Y1816" s="8"/>
    </row>
    <row r="1817" spans="24:25" ht="12.75">
      <c r="X1817" s="8"/>
      <c r="Y1817" s="8"/>
    </row>
    <row r="1818" spans="24:25" ht="12.75">
      <c r="X1818" s="8"/>
      <c r="Y1818" s="8"/>
    </row>
    <row r="1819" spans="24:25" ht="12.75">
      <c r="X1819" s="8"/>
      <c r="Y1819" s="8"/>
    </row>
    <row r="1820" spans="24:25" ht="12.75">
      <c r="X1820" s="8"/>
      <c r="Y1820" s="8"/>
    </row>
    <row r="1821" spans="24:25" ht="12.75">
      <c r="X1821" s="8"/>
      <c r="Y1821" s="8"/>
    </row>
    <row r="1822" spans="24:25" ht="12.75">
      <c r="X1822" s="8"/>
      <c r="Y1822" s="8"/>
    </row>
    <row r="1823" spans="24:25" ht="12.75">
      <c r="X1823" s="8"/>
      <c r="Y1823" s="8"/>
    </row>
    <row r="1824" spans="24:25" ht="12.75">
      <c r="X1824" s="8"/>
      <c r="Y1824" s="8"/>
    </row>
    <row r="1825" spans="24:25" ht="12.75">
      <c r="X1825" s="8"/>
      <c r="Y1825" s="8"/>
    </row>
    <row r="1826" spans="24:25" ht="12.75">
      <c r="X1826" s="8"/>
      <c r="Y1826" s="8"/>
    </row>
    <row r="1827" spans="24:25" ht="12.75">
      <c r="X1827" s="8"/>
      <c r="Y1827" s="8"/>
    </row>
    <row r="1828" spans="24:25" ht="12.75">
      <c r="X1828" s="8"/>
      <c r="Y1828" s="8"/>
    </row>
    <row r="1829" spans="24:25" ht="12.75">
      <c r="X1829" s="8"/>
      <c r="Y1829" s="8"/>
    </row>
    <row r="1830" spans="24:25" ht="12.75">
      <c r="X1830" s="8"/>
      <c r="Y1830" s="8"/>
    </row>
    <row r="1831" spans="24:25" ht="12.75">
      <c r="X1831" s="8"/>
      <c r="Y1831" s="8"/>
    </row>
    <row r="1832" spans="24:25" ht="12.75">
      <c r="X1832" s="8"/>
      <c r="Y1832" s="8"/>
    </row>
    <row r="1833" spans="24:25" ht="12.75">
      <c r="X1833" s="8"/>
      <c r="Y1833" s="8"/>
    </row>
    <row r="1834" spans="24:25" ht="12.75">
      <c r="X1834" s="8"/>
      <c r="Y1834" s="8"/>
    </row>
    <row r="1835" spans="24:25" ht="12.75">
      <c r="X1835" s="8"/>
      <c r="Y1835" s="8"/>
    </row>
    <row r="1836" spans="24:25" ht="12.75">
      <c r="X1836" s="8"/>
      <c r="Y1836" s="8"/>
    </row>
    <row r="1837" spans="24:25" ht="12.75">
      <c r="X1837" s="8"/>
      <c r="Y1837" s="8"/>
    </row>
    <row r="1838" spans="24:25" ht="12.75">
      <c r="X1838" s="8"/>
      <c r="Y1838" s="8"/>
    </row>
    <row r="1839" spans="24:25" ht="12.75">
      <c r="X1839" s="8"/>
      <c r="Y1839" s="8"/>
    </row>
    <row r="1840" spans="24:25" ht="12.75">
      <c r="X1840" s="8"/>
      <c r="Y1840" s="8"/>
    </row>
    <row r="1841" spans="24:25" ht="12.75">
      <c r="X1841" s="8"/>
      <c r="Y1841" s="8"/>
    </row>
    <row r="1842" spans="24:25" ht="12.75">
      <c r="X1842" s="8"/>
      <c r="Y1842" s="8"/>
    </row>
    <row r="1843" spans="24:25" ht="12.75">
      <c r="X1843" s="8"/>
      <c r="Y1843" s="8"/>
    </row>
    <row r="1844" spans="24:25" ht="12.75">
      <c r="X1844" s="8"/>
      <c r="Y1844" s="8"/>
    </row>
    <row r="1845" spans="24:25" ht="12.75">
      <c r="X1845" s="8"/>
      <c r="Y1845" s="8"/>
    </row>
    <row r="1846" spans="24:25" ht="12.75">
      <c r="X1846" s="8"/>
      <c r="Y1846" s="8"/>
    </row>
    <row r="1847" spans="24:25" ht="12.75">
      <c r="X1847" s="8"/>
      <c r="Y1847" s="8"/>
    </row>
    <row r="1848" spans="24:25" ht="12.75">
      <c r="X1848" s="8"/>
      <c r="Y1848" s="8"/>
    </row>
    <row r="1849" spans="24:25" ht="12.75">
      <c r="X1849" s="8"/>
      <c r="Y1849" s="8"/>
    </row>
    <row r="1850" spans="24:25" ht="12.75">
      <c r="X1850" s="8"/>
      <c r="Y1850" s="8"/>
    </row>
    <row r="1851" spans="24:25" ht="12.75">
      <c r="X1851" s="8"/>
      <c r="Y1851" s="8"/>
    </row>
    <row r="1852" spans="24:25" ht="12.75">
      <c r="X1852" s="8"/>
      <c r="Y1852" s="8"/>
    </row>
    <row r="1853" spans="24:25" ht="12.75">
      <c r="X1853" s="8"/>
      <c r="Y1853" s="8"/>
    </row>
    <row r="1854" spans="24:25" ht="12.75">
      <c r="X1854" s="8"/>
      <c r="Y1854" s="8"/>
    </row>
    <row r="1855" spans="24:25" ht="12.75">
      <c r="X1855" s="8"/>
      <c r="Y1855" s="8"/>
    </row>
    <row r="1856" spans="24:25" ht="12.75">
      <c r="X1856" s="8"/>
      <c r="Y1856" s="8"/>
    </row>
    <row r="1857" spans="24:25" ht="12.75">
      <c r="X1857" s="8"/>
      <c r="Y1857" s="8"/>
    </row>
    <row r="1858" spans="24:25" ht="12.75">
      <c r="X1858" s="8"/>
      <c r="Y1858" s="8"/>
    </row>
    <row r="1859" spans="24:25" ht="12.75">
      <c r="X1859" s="8"/>
      <c r="Y1859" s="8"/>
    </row>
    <row r="1860" spans="24:25" ht="12.75">
      <c r="X1860" s="8"/>
      <c r="Y1860" s="8"/>
    </row>
    <row r="1861" spans="24:25" ht="12.75">
      <c r="X1861" s="8"/>
      <c r="Y1861" s="8"/>
    </row>
    <row r="1862" spans="24:25" ht="12.75">
      <c r="X1862" s="8"/>
      <c r="Y1862" s="8"/>
    </row>
    <row r="1863" spans="24:25" ht="12.75">
      <c r="X1863" s="8"/>
      <c r="Y1863" s="8"/>
    </row>
    <row r="1864" spans="24:25" ht="12.75">
      <c r="X1864" s="8"/>
      <c r="Y1864" s="8"/>
    </row>
    <row r="1865" spans="24:25" ht="12.75">
      <c r="X1865" s="8"/>
      <c r="Y1865" s="8"/>
    </row>
    <row r="1866" spans="24:25" ht="12.75">
      <c r="X1866" s="8"/>
      <c r="Y1866" s="8"/>
    </row>
    <row r="1867" spans="24:25" ht="12.75">
      <c r="X1867" s="8"/>
      <c r="Y1867" s="8"/>
    </row>
    <row r="1868" spans="24:25" ht="12.75">
      <c r="X1868" s="8"/>
      <c r="Y1868" s="8"/>
    </row>
    <row r="1869" spans="24:25" ht="12.75">
      <c r="X1869" s="8"/>
      <c r="Y1869" s="8"/>
    </row>
    <row r="1870" spans="24:25" ht="12.75">
      <c r="X1870" s="8"/>
      <c r="Y1870" s="8"/>
    </row>
    <row r="1871" spans="24:25" ht="12.75">
      <c r="X1871" s="8"/>
      <c r="Y1871" s="8"/>
    </row>
    <row r="1872" spans="24:25" ht="12.75">
      <c r="X1872" s="8"/>
      <c r="Y1872" s="8"/>
    </row>
    <row r="1873" spans="24:25" ht="12.75">
      <c r="X1873" s="8"/>
      <c r="Y1873" s="8"/>
    </row>
    <row r="1874" spans="24:25" ht="12.75">
      <c r="X1874" s="8"/>
      <c r="Y1874" s="8"/>
    </row>
    <row r="1875" spans="24:25" ht="12.75">
      <c r="X1875" s="8"/>
      <c r="Y1875" s="8"/>
    </row>
    <row r="1876" spans="24:25" ht="12.75">
      <c r="X1876" s="8"/>
      <c r="Y1876" s="8"/>
    </row>
    <row r="1877" spans="24:25" ht="12.75">
      <c r="X1877" s="8"/>
      <c r="Y1877" s="8"/>
    </row>
    <row r="1878" spans="24:25" ht="12.75">
      <c r="X1878" s="8"/>
      <c r="Y1878" s="8"/>
    </row>
    <row r="1879" spans="24:25" ht="12.75">
      <c r="X1879" s="8"/>
      <c r="Y1879" s="8"/>
    </row>
    <row r="1880" spans="24:25" ht="12.75">
      <c r="X1880" s="8"/>
      <c r="Y1880" s="8"/>
    </row>
    <row r="1881" spans="24:25" ht="12.75">
      <c r="X1881" s="8"/>
      <c r="Y1881" s="8"/>
    </row>
    <row r="1882" spans="24:25" ht="12.75">
      <c r="X1882" s="8"/>
      <c r="Y1882" s="8"/>
    </row>
    <row r="1883" spans="24:25" ht="12.75">
      <c r="X1883" s="8"/>
      <c r="Y1883" s="8"/>
    </row>
    <row r="1884" spans="24:25" ht="12.75">
      <c r="X1884" s="8"/>
      <c r="Y1884" s="8"/>
    </row>
    <row r="1885" spans="24:25" ht="12.75">
      <c r="X1885" s="8"/>
      <c r="Y1885" s="8"/>
    </row>
    <row r="1886" spans="24:25" ht="12.75">
      <c r="X1886" s="8"/>
      <c r="Y1886" s="8"/>
    </row>
    <row r="1887" spans="24:25" ht="12.75">
      <c r="X1887" s="8"/>
      <c r="Y1887" s="8"/>
    </row>
    <row r="1888" spans="24:25" ht="12.75">
      <c r="X1888" s="8"/>
      <c r="Y1888" s="8"/>
    </row>
    <row r="1889" spans="24:25" ht="12.75">
      <c r="X1889" s="8"/>
      <c r="Y1889" s="8"/>
    </row>
    <row r="1890" spans="24:25" ht="12.75">
      <c r="X1890" s="8"/>
      <c r="Y1890" s="8"/>
    </row>
    <row r="1891" spans="24:25" ht="12.75">
      <c r="X1891" s="8"/>
      <c r="Y1891" s="8"/>
    </row>
    <row r="1892" spans="24:25" ht="12.75">
      <c r="X1892" s="8"/>
      <c r="Y1892" s="8"/>
    </row>
    <row r="1893" spans="24:25" ht="12.75">
      <c r="X1893" s="8"/>
      <c r="Y1893" s="8"/>
    </row>
    <row r="1894" spans="24:25" ht="12.75">
      <c r="X1894" s="8"/>
      <c r="Y1894" s="8"/>
    </row>
    <row r="1895" spans="24:25" ht="12.75">
      <c r="X1895" s="8"/>
      <c r="Y1895" s="8"/>
    </row>
    <row r="1896" spans="24:25" ht="12.75">
      <c r="X1896" s="8"/>
      <c r="Y1896" s="8"/>
    </row>
    <row r="1897" spans="24:25" ht="12.75">
      <c r="X1897" s="8"/>
      <c r="Y1897" s="8"/>
    </row>
    <row r="1898" spans="24:25" ht="12.75">
      <c r="X1898" s="8"/>
      <c r="Y1898" s="8"/>
    </row>
    <row r="1899" spans="24:25" ht="12.75">
      <c r="X1899" s="8"/>
      <c r="Y1899" s="8"/>
    </row>
    <row r="1900" spans="24:25" ht="12.75">
      <c r="X1900" s="8"/>
      <c r="Y1900" s="8"/>
    </row>
    <row r="1901" spans="24:25" ht="12.75">
      <c r="X1901" s="8"/>
      <c r="Y1901" s="8"/>
    </row>
    <row r="1902" spans="24:25" ht="12.75">
      <c r="X1902" s="8"/>
      <c r="Y1902" s="8"/>
    </row>
    <row r="1903" spans="24:25" ht="12.75">
      <c r="X1903" s="8"/>
      <c r="Y1903" s="8"/>
    </row>
    <row r="1904" spans="24:25" ht="12.75">
      <c r="X1904" s="8"/>
      <c r="Y1904" s="8"/>
    </row>
    <row r="1905" spans="24:25" ht="12.75">
      <c r="X1905" s="8"/>
      <c r="Y1905" s="8"/>
    </row>
    <row r="1906" spans="24:25" ht="12.75">
      <c r="X1906" s="8"/>
      <c r="Y1906" s="8"/>
    </row>
    <row r="1907" spans="24:25" ht="12.75">
      <c r="X1907" s="8"/>
      <c r="Y1907" s="8"/>
    </row>
    <row r="1908" spans="24:25" ht="12.75">
      <c r="X1908" s="8"/>
      <c r="Y1908" s="8"/>
    </row>
    <row r="1909" spans="24:25" ht="12.75">
      <c r="X1909" s="8"/>
      <c r="Y1909" s="8"/>
    </row>
    <row r="1910" spans="24:25" ht="12.75">
      <c r="X1910" s="8"/>
      <c r="Y1910" s="8"/>
    </row>
    <row r="1911" spans="24:25" ht="12.75">
      <c r="X1911" s="8"/>
      <c r="Y1911" s="8"/>
    </row>
    <row r="1912" spans="24:25" ht="12.75">
      <c r="X1912" s="8"/>
      <c r="Y1912" s="8"/>
    </row>
    <row r="1913" spans="24:25" ht="12.75">
      <c r="X1913" s="8"/>
      <c r="Y1913" s="8"/>
    </row>
    <row r="1914" spans="24:25" ht="12.75">
      <c r="X1914" s="8"/>
      <c r="Y1914" s="8"/>
    </row>
    <row r="1915" spans="24:25" ht="12.75">
      <c r="X1915" s="8"/>
      <c r="Y1915" s="8"/>
    </row>
    <row r="1916" spans="24:25" ht="12.75">
      <c r="X1916" s="8"/>
      <c r="Y1916" s="8"/>
    </row>
    <row r="1917" spans="24:25" ht="12.75">
      <c r="X1917" s="8"/>
      <c r="Y1917" s="8"/>
    </row>
    <row r="1918" spans="24:25" ht="12.75">
      <c r="X1918" s="8"/>
      <c r="Y1918" s="8"/>
    </row>
    <row r="1919" spans="24:25" ht="12.75">
      <c r="X1919" s="8"/>
      <c r="Y1919" s="8"/>
    </row>
    <row r="1920" spans="24:25" ht="12.75">
      <c r="X1920" s="8"/>
      <c r="Y1920" s="8"/>
    </row>
    <row r="1921" spans="24:25" ht="12.75">
      <c r="X1921" s="8"/>
      <c r="Y1921" s="8"/>
    </row>
    <row r="1922" spans="24:25" ht="12.75">
      <c r="X1922" s="8"/>
      <c r="Y1922" s="8"/>
    </row>
    <row r="1923" spans="24:25" ht="12.75">
      <c r="X1923" s="8"/>
      <c r="Y1923" s="8"/>
    </row>
    <row r="1924" spans="24:25" ht="12.75">
      <c r="X1924" s="8"/>
      <c r="Y1924" s="8"/>
    </row>
    <row r="1925" spans="24:25" ht="12.75">
      <c r="X1925" s="8"/>
      <c r="Y1925" s="8"/>
    </row>
    <row r="1926" spans="24:25" ht="12.75">
      <c r="X1926" s="8"/>
      <c r="Y1926" s="8"/>
    </row>
    <row r="1927" spans="24:25" ht="12.75">
      <c r="X1927" s="8"/>
      <c r="Y1927" s="8"/>
    </row>
    <row r="1928" spans="24:25" ht="12.75">
      <c r="X1928" s="8"/>
      <c r="Y1928" s="8"/>
    </row>
    <row r="1929" spans="24:25" ht="12.75">
      <c r="X1929" s="8"/>
      <c r="Y1929" s="8"/>
    </row>
    <row r="1930" spans="24:25" ht="12.75">
      <c r="X1930" s="8"/>
      <c r="Y1930" s="8"/>
    </row>
    <row r="1931" spans="24:25" ht="12.75">
      <c r="X1931" s="8"/>
      <c r="Y1931" s="8"/>
    </row>
    <row r="1932" spans="24:25" ht="12.75">
      <c r="X1932" s="8"/>
      <c r="Y1932" s="8"/>
    </row>
    <row r="1933" spans="24:25" ht="12.75">
      <c r="X1933" s="8"/>
      <c r="Y1933" s="8"/>
    </row>
    <row r="1934" spans="24:25" ht="12.75">
      <c r="X1934" s="8"/>
      <c r="Y1934" s="8"/>
    </row>
    <row r="1935" spans="24:25" ht="12.75">
      <c r="X1935" s="8"/>
      <c r="Y1935" s="8"/>
    </row>
    <row r="1936" spans="24:25" ht="12.75">
      <c r="X1936" s="8"/>
      <c r="Y1936" s="8"/>
    </row>
    <row r="1937" spans="24:25" ht="12.75">
      <c r="X1937" s="8"/>
      <c r="Y1937" s="8"/>
    </row>
    <row r="1938" spans="24:25" ht="12.75">
      <c r="X1938" s="8"/>
      <c r="Y1938" s="8"/>
    </row>
    <row r="1939" spans="24:25" ht="12.75">
      <c r="X1939" s="8"/>
      <c r="Y1939" s="8"/>
    </row>
    <row r="1940" spans="24:25" ht="12.75">
      <c r="X1940" s="8"/>
      <c r="Y1940" s="8"/>
    </row>
    <row r="1941" spans="24:25" ht="12.75">
      <c r="X1941" s="8"/>
      <c r="Y1941" s="8"/>
    </row>
    <row r="1942" spans="24:25" ht="12.75">
      <c r="X1942" s="8"/>
      <c r="Y1942" s="8"/>
    </row>
    <row r="1943" spans="24:25" ht="12.75">
      <c r="X1943" s="8"/>
      <c r="Y1943" s="8"/>
    </row>
    <row r="1944" spans="24:25" ht="12.75">
      <c r="X1944" s="8"/>
      <c r="Y1944" s="8"/>
    </row>
    <row r="1945" spans="24:25" ht="12.75">
      <c r="X1945" s="8"/>
      <c r="Y1945" s="8"/>
    </row>
    <row r="1946" spans="24:25" ht="12.75">
      <c r="X1946" s="8"/>
      <c r="Y1946" s="8"/>
    </row>
    <row r="1947" spans="24:25" ht="12.75">
      <c r="X1947" s="8"/>
      <c r="Y1947" s="8"/>
    </row>
    <row r="1948" spans="24:25" ht="12.75">
      <c r="X1948" s="8"/>
      <c r="Y1948" s="8"/>
    </row>
    <row r="1949" spans="24:25" ht="12.75">
      <c r="X1949" s="8"/>
      <c r="Y1949" s="8"/>
    </row>
    <row r="1950" spans="24:25" ht="12.75">
      <c r="X1950" s="8"/>
      <c r="Y1950" s="8"/>
    </row>
    <row r="1951" spans="24:25" ht="12.75">
      <c r="X1951" s="8"/>
      <c r="Y1951" s="8"/>
    </row>
    <row r="1952" spans="24:25" ht="12.75">
      <c r="X1952" s="8"/>
      <c r="Y1952" s="8"/>
    </row>
    <row r="1953" spans="24:25" ht="12.75">
      <c r="X1953" s="8"/>
      <c r="Y1953" s="8"/>
    </row>
    <row r="1954" spans="24:25" ht="12.75">
      <c r="X1954" s="8"/>
      <c r="Y1954" s="8"/>
    </row>
    <row r="1955" spans="24:25" ht="12.75">
      <c r="X1955" s="8"/>
      <c r="Y1955" s="8"/>
    </row>
    <row r="1956" spans="24:25" ht="12.75">
      <c r="X1956" s="8"/>
      <c r="Y1956" s="8"/>
    </row>
    <row r="1957" spans="24:25" ht="12.75">
      <c r="X1957" s="8"/>
      <c r="Y1957" s="8"/>
    </row>
    <row r="1958" spans="24:25" ht="12.75">
      <c r="X1958" s="8"/>
      <c r="Y1958" s="8"/>
    </row>
    <row r="1959" spans="24:25" ht="12.75">
      <c r="X1959" s="8"/>
      <c r="Y1959" s="8"/>
    </row>
    <row r="1960" spans="24:25" ht="12.75">
      <c r="X1960" s="8"/>
      <c r="Y1960" s="8"/>
    </row>
    <row r="1961" spans="24:25" ht="12.75">
      <c r="X1961" s="8"/>
      <c r="Y1961" s="8"/>
    </row>
    <row r="1962" spans="24:25" ht="12.75">
      <c r="X1962" s="8"/>
      <c r="Y1962" s="8"/>
    </row>
    <row r="1963" spans="24:25" ht="12.75">
      <c r="X1963" s="8"/>
      <c r="Y1963" s="8"/>
    </row>
    <row r="1964" spans="24:25" ht="12.75">
      <c r="X1964" s="8"/>
      <c r="Y1964" s="8"/>
    </row>
    <row r="1965" spans="24:25" ht="12.75">
      <c r="X1965" s="8"/>
      <c r="Y1965" s="8"/>
    </row>
    <row r="1966" spans="24:25" ht="12.75">
      <c r="X1966" s="8"/>
      <c r="Y1966" s="8"/>
    </row>
    <row r="1967" spans="24:25" ht="12.75">
      <c r="X1967" s="8"/>
      <c r="Y1967" s="8"/>
    </row>
    <row r="1968" spans="24:25" ht="12.75">
      <c r="X1968" s="8"/>
      <c r="Y1968" s="8"/>
    </row>
    <row r="1969" spans="24:25" ht="12.75">
      <c r="X1969" s="8"/>
      <c r="Y1969" s="8"/>
    </row>
    <row r="1970" spans="24:25" ht="12.75">
      <c r="X1970" s="8"/>
      <c r="Y1970" s="8"/>
    </row>
    <row r="1971" spans="24:25" ht="12.75">
      <c r="X1971" s="8"/>
      <c r="Y1971" s="8"/>
    </row>
    <row r="1972" spans="24:25" ht="12.75">
      <c r="X1972" s="8"/>
      <c r="Y1972" s="8"/>
    </row>
    <row r="1973" spans="24:25" ht="12.75">
      <c r="X1973" s="8"/>
      <c r="Y1973" s="8"/>
    </row>
    <row r="1974" spans="24:25" ht="12.75">
      <c r="X1974" s="8"/>
      <c r="Y1974" s="8"/>
    </row>
    <row r="1975" spans="24:25" ht="12.75">
      <c r="X1975" s="8"/>
      <c r="Y1975" s="8"/>
    </row>
    <row r="1976" spans="24:25" ht="12.75">
      <c r="X1976" s="8"/>
      <c r="Y1976" s="8"/>
    </row>
    <row r="1977" spans="24:25" ht="12.75">
      <c r="X1977" s="8"/>
      <c r="Y1977" s="8"/>
    </row>
    <row r="1978" spans="24:25" ht="12.75">
      <c r="X1978" s="8"/>
      <c r="Y1978" s="8"/>
    </row>
    <row r="1979" spans="24:25" ht="12.75">
      <c r="X1979" s="8"/>
      <c r="Y1979" s="8"/>
    </row>
    <row r="1980" spans="24:25" ht="12.75">
      <c r="X1980" s="8"/>
      <c r="Y1980" s="8"/>
    </row>
    <row r="1981" spans="24:25" ht="12.75">
      <c r="X1981" s="8"/>
      <c r="Y1981" s="8"/>
    </row>
    <row r="1982" spans="24:25" ht="12.75">
      <c r="X1982" s="8"/>
      <c r="Y1982" s="8"/>
    </row>
    <row r="1983" spans="24:25" ht="12.75">
      <c r="X1983" s="8"/>
      <c r="Y1983" s="8"/>
    </row>
    <row r="1984" spans="24:25" ht="12.75">
      <c r="X1984" s="8"/>
      <c r="Y1984" s="8"/>
    </row>
    <row r="1985" spans="24:25" ht="12.75">
      <c r="X1985" s="8"/>
      <c r="Y1985" s="8"/>
    </row>
    <row r="1986" spans="24:25" ht="12.75">
      <c r="X1986" s="8"/>
      <c r="Y1986" s="8"/>
    </row>
    <row r="1987" spans="24:25" ht="12.75">
      <c r="X1987" s="8"/>
      <c r="Y1987" s="8"/>
    </row>
    <row r="1988" spans="24:25" ht="12.75">
      <c r="X1988" s="8"/>
      <c r="Y1988" s="8"/>
    </row>
    <row r="1989" spans="24:25" ht="12.75">
      <c r="X1989" s="8"/>
      <c r="Y1989" s="8"/>
    </row>
    <row r="1990" spans="24:25" ht="12.75">
      <c r="X1990" s="8"/>
      <c r="Y1990" s="8"/>
    </row>
    <row r="1991" spans="24:25" ht="12.75">
      <c r="X1991" s="8"/>
      <c r="Y1991" s="8"/>
    </row>
    <row r="1992" spans="24:25" ht="12.75">
      <c r="X1992" s="8"/>
      <c r="Y1992" s="8"/>
    </row>
    <row r="1993" spans="24:25" ht="12.75">
      <c r="X1993" s="8"/>
      <c r="Y1993" s="8"/>
    </row>
    <row r="1994" spans="24:25" ht="12.75">
      <c r="X1994" s="8"/>
      <c r="Y1994" s="8"/>
    </row>
    <row r="1995" spans="24:25" ht="12.75">
      <c r="X1995" s="8"/>
      <c r="Y1995" s="8"/>
    </row>
    <row r="1996" spans="24:25" ht="12.75">
      <c r="X1996" s="8"/>
      <c r="Y1996" s="8"/>
    </row>
    <row r="1997" spans="24:25" ht="12.75">
      <c r="X1997" s="8"/>
      <c r="Y1997" s="8"/>
    </row>
    <row r="1998" spans="24:25" ht="12.75">
      <c r="X1998" s="8"/>
      <c r="Y1998" s="8"/>
    </row>
    <row r="1999" spans="24:25" ht="12.75">
      <c r="X1999" s="8"/>
      <c r="Y1999" s="8"/>
    </row>
    <row r="2000" spans="24:25" ht="12.75">
      <c r="X2000" s="8"/>
      <c r="Y2000" s="8"/>
    </row>
    <row r="2001" spans="24:25" ht="12.75">
      <c r="X2001" s="8"/>
      <c r="Y2001" s="8"/>
    </row>
    <row r="2002" spans="24:25" ht="12.75">
      <c r="X2002" s="8"/>
      <c r="Y2002" s="8"/>
    </row>
    <row r="2003" spans="24:25" ht="12.75">
      <c r="X2003" s="8"/>
      <c r="Y2003" s="8"/>
    </row>
    <row r="2004" spans="24:25" ht="12.75">
      <c r="X2004" s="8"/>
      <c r="Y2004" s="8"/>
    </row>
    <row r="2005" spans="24:25" ht="12.75">
      <c r="X2005" s="8"/>
      <c r="Y2005" s="8"/>
    </row>
    <row r="2006" spans="24:25" ht="12.75">
      <c r="X2006" s="8"/>
      <c r="Y2006" s="8"/>
    </row>
    <row r="2007" spans="24:25" ht="12.75">
      <c r="X2007" s="8"/>
      <c r="Y2007" s="8"/>
    </row>
    <row r="2008" spans="24:25" ht="12.75">
      <c r="X2008" s="8"/>
      <c r="Y2008" s="8"/>
    </row>
    <row r="2009" spans="24:25" ht="12.75">
      <c r="X2009" s="8"/>
      <c r="Y2009" s="8"/>
    </row>
    <row r="2010" spans="24:25" ht="12.75">
      <c r="X2010" s="8"/>
      <c r="Y2010" s="8"/>
    </row>
    <row r="2011" spans="24:25" ht="12.75">
      <c r="X2011" s="8"/>
      <c r="Y2011" s="8"/>
    </row>
    <row r="2012" spans="24:25" ht="12.75">
      <c r="X2012" s="8"/>
      <c r="Y2012" s="8"/>
    </row>
    <row r="2013" spans="24:25" ht="12.75">
      <c r="X2013" s="8"/>
      <c r="Y2013" s="8"/>
    </row>
    <row r="2014" spans="24:25" ht="12.75">
      <c r="X2014" s="8"/>
      <c r="Y2014" s="8"/>
    </row>
    <row r="2015" spans="24:25" ht="12.75">
      <c r="X2015" s="8"/>
      <c r="Y2015" s="8"/>
    </row>
    <row r="2016" spans="24:25" ht="12.75">
      <c r="X2016" s="8"/>
      <c r="Y2016" s="8"/>
    </row>
    <row r="2017" spans="24:25" ht="12.75">
      <c r="X2017" s="8"/>
      <c r="Y2017" s="8"/>
    </row>
    <row r="2018" spans="24:25" ht="12.75">
      <c r="X2018" s="8"/>
      <c r="Y2018" s="8"/>
    </row>
    <row r="2019" spans="24:25" ht="12.75">
      <c r="X2019" s="8"/>
      <c r="Y2019" s="8"/>
    </row>
    <row r="2020" spans="24:25" ht="12.75">
      <c r="X2020" s="8"/>
      <c r="Y2020" s="8"/>
    </row>
    <row r="2021" spans="24:25" ht="12.75">
      <c r="X2021" s="8"/>
      <c r="Y2021" s="8"/>
    </row>
    <row r="2022" spans="24:25" ht="12.75">
      <c r="X2022" s="8"/>
      <c r="Y2022" s="8"/>
    </row>
    <row r="2023" spans="24:25" ht="12.75">
      <c r="X2023" s="8"/>
      <c r="Y2023" s="8"/>
    </row>
    <row r="2024" spans="24:25" ht="12.75">
      <c r="X2024" s="8"/>
      <c r="Y2024" s="8"/>
    </row>
    <row r="2025" spans="24:25" ht="12.75">
      <c r="X2025" s="8"/>
      <c r="Y2025" s="8"/>
    </row>
    <row r="2026" spans="24:25" ht="12.75">
      <c r="X2026" s="8"/>
      <c r="Y2026" s="8"/>
    </row>
    <row r="2027" spans="24:25" ht="12.75">
      <c r="X2027" s="8"/>
      <c r="Y2027" s="8"/>
    </row>
    <row r="2028" spans="24:25" ht="12.75">
      <c r="X2028" s="8"/>
      <c r="Y2028" s="8"/>
    </row>
    <row r="2029" spans="24:25" ht="12.75">
      <c r="X2029" s="8"/>
      <c r="Y2029" s="8"/>
    </row>
    <row r="2030" spans="24:25" ht="12.75">
      <c r="X2030" s="8"/>
      <c r="Y2030" s="8"/>
    </row>
    <row r="2031" spans="24:25" ht="12.75">
      <c r="X2031" s="8"/>
      <c r="Y2031" s="8"/>
    </row>
    <row r="2032" spans="24:25" ht="12.75">
      <c r="X2032" s="8"/>
      <c r="Y2032" s="8"/>
    </row>
    <row r="2033" spans="24:25" ht="12.75">
      <c r="X2033" s="8"/>
      <c r="Y2033" s="8"/>
    </row>
    <row r="2034" spans="24:25" ht="12.75">
      <c r="X2034" s="8"/>
      <c r="Y2034" s="8"/>
    </row>
    <row r="2035" spans="24:25" ht="12.75">
      <c r="X2035" s="8"/>
      <c r="Y2035" s="8"/>
    </row>
    <row r="2036" spans="24:25" ht="12.75">
      <c r="X2036" s="8"/>
      <c r="Y2036" s="8"/>
    </row>
    <row r="2037" spans="24:25" ht="12.75">
      <c r="X2037" s="8"/>
      <c r="Y2037" s="8"/>
    </row>
    <row r="2038" spans="24:25" ht="12.75">
      <c r="X2038" s="8"/>
      <c r="Y2038" s="8"/>
    </row>
    <row r="2039" spans="24:25" ht="12.75">
      <c r="X2039" s="8"/>
      <c r="Y2039" s="8"/>
    </row>
    <row r="2040" spans="24:25" ht="12.75">
      <c r="X2040" s="8"/>
      <c r="Y2040" s="8"/>
    </row>
    <row r="2041" spans="24:25" ht="12.75">
      <c r="X2041" s="8"/>
      <c r="Y2041" s="8"/>
    </row>
    <row r="2042" spans="24:25" ht="12.75">
      <c r="X2042" s="8"/>
      <c r="Y2042" s="8"/>
    </row>
    <row r="2043" spans="24:25" ht="12.75">
      <c r="X2043" s="8"/>
      <c r="Y2043" s="8"/>
    </row>
    <row r="2044" spans="24:25" ht="12.75">
      <c r="X2044" s="8"/>
      <c r="Y2044" s="8"/>
    </row>
    <row r="2045" spans="24:25" ht="12.75">
      <c r="X2045" s="8"/>
      <c r="Y2045" s="8"/>
    </row>
    <row r="2046" spans="24:25" ht="12.75">
      <c r="X2046" s="8"/>
      <c r="Y2046" s="8"/>
    </row>
    <row r="2047" spans="24:25" ht="12.75">
      <c r="X2047" s="8"/>
      <c r="Y2047" s="8"/>
    </row>
    <row r="2048" spans="24:25" ht="12.75">
      <c r="X2048" s="8"/>
      <c r="Y2048" s="8"/>
    </row>
    <row r="2049" spans="24:25" ht="12.75">
      <c r="X2049" s="8"/>
      <c r="Y2049" s="8"/>
    </row>
    <row r="2050" spans="24:25" ht="12.75">
      <c r="X2050" s="8"/>
      <c r="Y2050" s="8"/>
    </row>
    <row r="2051" spans="24:25" ht="12.75">
      <c r="X2051" s="8"/>
      <c r="Y2051" s="8"/>
    </row>
    <row r="2052" spans="24:25" ht="12.75">
      <c r="X2052" s="8"/>
      <c r="Y2052" s="8"/>
    </row>
    <row r="2053" spans="24:25" ht="12.75">
      <c r="X2053" s="8"/>
      <c r="Y2053" s="8"/>
    </row>
    <row r="2054" spans="24:25" ht="12.75">
      <c r="X2054" s="8"/>
      <c r="Y2054" s="8"/>
    </row>
    <row r="2055" spans="24:25" ht="12.75">
      <c r="X2055" s="8"/>
      <c r="Y2055" s="8"/>
    </row>
    <row r="2056" spans="24:25" ht="12.75">
      <c r="X2056" s="8"/>
      <c r="Y2056" s="8"/>
    </row>
    <row r="2057" spans="24:25" ht="12.75">
      <c r="X2057" s="8"/>
      <c r="Y2057" s="8"/>
    </row>
    <row r="2058" spans="24:25" ht="12.75">
      <c r="X2058" s="8"/>
      <c r="Y2058" s="8"/>
    </row>
    <row r="2059" spans="24:25" ht="12.75">
      <c r="X2059" s="8"/>
      <c r="Y2059" s="8"/>
    </row>
    <row r="2060" spans="24:25" ht="12.75">
      <c r="X2060" s="8"/>
      <c r="Y2060" s="8"/>
    </row>
    <row r="2061" spans="24:25" ht="12.75">
      <c r="X2061" s="8"/>
      <c r="Y2061" s="8"/>
    </row>
    <row r="2062" spans="24:25" ht="12.75">
      <c r="X2062" s="8"/>
      <c r="Y2062" s="8"/>
    </row>
    <row r="2063" spans="24:25" ht="12.75">
      <c r="X2063" s="8"/>
      <c r="Y2063" s="8"/>
    </row>
    <row r="2064" spans="24:25" ht="12.75">
      <c r="X2064" s="8"/>
      <c r="Y2064" s="8"/>
    </row>
    <row r="2065" spans="24:25" ht="12.75">
      <c r="X2065" s="8"/>
      <c r="Y2065" s="8"/>
    </row>
    <row r="2066" spans="24:25" ht="12.75">
      <c r="X2066" s="8"/>
      <c r="Y2066" s="8"/>
    </row>
    <row r="2067" spans="24:25" ht="12.75">
      <c r="X2067" s="8"/>
      <c r="Y2067" s="8"/>
    </row>
    <row r="2068" spans="24:25" ht="12.75">
      <c r="X2068" s="8"/>
      <c r="Y2068" s="8"/>
    </row>
    <row r="2069" spans="24:25" ht="12.75">
      <c r="X2069" s="8"/>
      <c r="Y2069" s="8"/>
    </row>
    <row r="2070" spans="24:25" ht="12.75">
      <c r="X2070" s="8"/>
      <c r="Y2070" s="8"/>
    </row>
    <row r="2071" spans="24:25" ht="12.75">
      <c r="X2071" s="8"/>
      <c r="Y2071" s="8"/>
    </row>
    <row r="2072" spans="24:25" ht="12.75">
      <c r="X2072" s="8"/>
      <c r="Y2072" s="8"/>
    </row>
    <row r="2073" spans="24:25" ht="12.75">
      <c r="X2073" s="8"/>
      <c r="Y2073" s="8"/>
    </row>
    <row r="2074" spans="24:25" ht="12.75">
      <c r="X2074" s="8"/>
      <c r="Y2074" s="8"/>
    </row>
    <row r="2075" spans="24:25" ht="12.75">
      <c r="X2075" s="8"/>
      <c r="Y2075" s="8"/>
    </row>
    <row r="2076" spans="24:25" ht="12.75">
      <c r="X2076" s="8"/>
      <c r="Y2076" s="8"/>
    </row>
    <row r="2077" spans="24:25" ht="12.75">
      <c r="X2077" s="8"/>
      <c r="Y2077" s="8"/>
    </row>
    <row r="2078" spans="24:25" ht="12.75">
      <c r="X2078" s="8"/>
      <c r="Y2078" s="8"/>
    </row>
    <row r="2079" spans="24:25" ht="12.75">
      <c r="X2079" s="8"/>
      <c r="Y2079" s="8"/>
    </row>
    <row r="2080" spans="24:25" ht="12.75">
      <c r="X2080" s="8"/>
      <c r="Y2080" s="8"/>
    </row>
    <row r="2081" spans="24:25" ht="12.75">
      <c r="X2081" s="8"/>
      <c r="Y2081" s="8"/>
    </row>
    <row r="2082" spans="24:25" ht="12.75">
      <c r="X2082" s="8"/>
      <c r="Y2082" s="8"/>
    </row>
    <row r="2083" spans="24:25" ht="12.75">
      <c r="X2083" s="8"/>
      <c r="Y2083" s="8"/>
    </row>
    <row r="2084" spans="24:25" ht="12.75">
      <c r="X2084" s="8"/>
      <c r="Y2084" s="8"/>
    </row>
    <row r="2085" spans="24:25" ht="12.75">
      <c r="X2085" s="8"/>
      <c r="Y2085" s="8"/>
    </row>
    <row r="2086" spans="24:25" ht="12.75">
      <c r="X2086" s="8"/>
      <c r="Y2086" s="8"/>
    </row>
    <row r="2087" spans="24:25" ht="12.75">
      <c r="X2087" s="8"/>
      <c r="Y2087" s="8"/>
    </row>
    <row r="2088" spans="24:25" ht="12.75">
      <c r="X2088" s="8"/>
      <c r="Y2088" s="8"/>
    </row>
    <row r="2089" spans="24:25" ht="12.75">
      <c r="X2089" s="8"/>
      <c r="Y2089" s="8"/>
    </row>
    <row r="2090" spans="24:25" ht="12.75">
      <c r="X2090" s="8"/>
      <c r="Y2090" s="8"/>
    </row>
    <row r="2091" spans="24:25" ht="12.75">
      <c r="X2091" s="8"/>
      <c r="Y2091" s="8"/>
    </row>
    <row r="2092" spans="24:25" ht="12.75">
      <c r="X2092" s="8"/>
      <c r="Y2092" s="8"/>
    </row>
    <row r="2093" spans="24:25" ht="12.75">
      <c r="X2093" s="8"/>
      <c r="Y2093" s="8"/>
    </row>
    <row r="2094" spans="24:25" ht="12.75">
      <c r="X2094" s="8"/>
      <c r="Y2094" s="8"/>
    </row>
    <row r="2095" spans="24:25" ht="12.75">
      <c r="X2095" s="8"/>
      <c r="Y2095" s="8"/>
    </row>
    <row r="2096" spans="24:25" ht="12.75">
      <c r="X2096" s="8"/>
      <c r="Y2096" s="8"/>
    </row>
    <row r="2097" spans="24:25" ht="12.75">
      <c r="X2097" s="8"/>
      <c r="Y2097" s="8"/>
    </row>
    <row r="2098" spans="24:25" ht="12.75">
      <c r="X2098" s="8"/>
      <c r="Y2098" s="8"/>
    </row>
    <row r="2099" spans="24:25" ht="12.75">
      <c r="X2099" s="8"/>
      <c r="Y2099" s="8"/>
    </row>
    <row r="2100" spans="24:25" ht="12.75">
      <c r="X2100" s="8"/>
      <c r="Y2100" s="8"/>
    </row>
    <row r="2101" spans="24:25" ht="12.75">
      <c r="X2101" s="8"/>
      <c r="Y2101" s="8"/>
    </row>
    <row r="2102" spans="24:25" ht="12.75">
      <c r="X2102" s="8"/>
      <c r="Y2102" s="8"/>
    </row>
    <row r="2103" spans="24:25" ht="12.75">
      <c r="X2103" s="8"/>
      <c r="Y2103" s="8"/>
    </row>
    <row r="2104" spans="24:25" ht="12.75">
      <c r="X2104" s="8"/>
      <c r="Y2104" s="8"/>
    </row>
    <row r="2105" spans="24:25" ht="12.75">
      <c r="X2105" s="8"/>
      <c r="Y2105" s="8"/>
    </row>
    <row r="2106" spans="24:25" ht="12.75">
      <c r="X2106" s="8"/>
      <c r="Y2106" s="8"/>
    </row>
    <row r="2107" spans="24:25" ht="12.75">
      <c r="X2107" s="8"/>
      <c r="Y2107" s="8"/>
    </row>
    <row r="2108" spans="24:25" ht="12.75">
      <c r="X2108" s="8"/>
      <c r="Y2108" s="8"/>
    </row>
    <row r="2109" spans="24:25" ht="12.75">
      <c r="X2109" s="8"/>
      <c r="Y2109" s="8"/>
    </row>
    <row r="2110" spans="24:25" ht="12.75">
      <c r="X2110" s="8"/>
      <c r="Y2110" s="8"/>
    </row>
    <row r="2111" spans="24:25" ht="12.75">
      <c r="X2111" s="8"/>
      <c r="Y2111" s="8"/>
    </row>
    <row r="2112" spans="24:25" ht="12.75">
      <c r="X2112" s="8"/>
      <c r="Y2112" s="8"/>
    </row>
    <row r="2113" spans="24:25" ht="12.75">
      <c r="X2113" s="8"/>
      <c r="Y2113" s="8"/>
    </row>
    <row r="2114" spans="24:25" ht="12.75">
      <c r="X2114" s="8"/>
      <c r="Y2114" s="8"/>
    </row>
    <row r="2115" spans="24:25" ht="12.75">
      <c r="X2115" s="8"/>
      <c r="Y2115" s="8"/>
    </row>
    <row r="2116" spans="24:25" ht="12.75">
      <c r="X2116" s="8"/>
      <c r="Y2116" s="8"/>
    </row>
    <row r="2117" spans="24:25" ht="12.75">
      <c r="X2117" s="8"/>
      <c r="Y2117" s="8"/>
    </row>
    <row r="2118" spans="24:25" ht="12.75">
      <c r="X2118" s="8"/>
      <c r="Y2118" s="8"/>
    </row>
    <row r="2119" spans="24:25" ht="12.75">
      <c r="X2119" s="8"/>
      <c r="Y2119" s="8"/>
    </row>
    <row r="2120" spans="24:25" ht="12.75">
      <c r="X2120" s="8"/>
      <c r="Y2120" s="8"/>
    </row>
    <row r="2121" spans="24:25" ht="12.75">
      <c r="X2121" s="8"/>
      <c r="Y2121" s="8"/>
    </row>
    <row r="2122" spans="24:25" ht="12.75">
      <c r="X2122" s="8"/>
      <c r="Y2122" s="8"/>
    </row>
    <row r="2123" spans="24:25" ht="12.75">
      <c r="X2123" s="8"/>
      <c r="Y2123" s="8"/>
    </row>
    <row r="2124" spans="24:25" ht="12.75">
      <c r="X2124" s="8"/>
      <c r="Y2124" s="8"/>
    </row>
    <row r="2125" spans="24:25" ht="12.75">
      <c r="X2125" s="8"/>
      <c r="Y2125" s="8"/>
    </row>
    <row r="2126" spans="24:25" ht="12.75">
      <c r="X2126" s="8"/>
      <c r="Y2126" s="8"/>
    </row>
    <row r="2127" spans="24:25" ht="12.75">
      <c r="X2127" s="8"/>
      <c r="Y2127" s="8"/>
    </row>
    <row r="2128" spans="24:25" ht="12.75">
      <c r="X2128" s="8"/>
      <c r="Y2128" s="8"/>
    </row>
    <row r="2129" spans="24:25" ht="12.75">
      <c r="X2129" s="8"/>
      <c r="Y2129" s="8"/>
    </row>
    <row r="2130" spans="24:25" ht="12.75">
      <c r="X2130" s="8"/>
      <c r="Y2130" s="8"/>
    </row>
    <row r="2131" spans="24:25" ht="12.75">
      <c r="X2131" s="8"/>
      <c r="Y2131" s="8"/>
    </row>
    <row r="2132" spans="24:25" ht="12.75">
      <c r="X2132" s="8"/>
      <c r="Y2132" s="8"/>
    </row>
    <row r="2133" spans="24:25" ht="12.75">
      <c r="X2133" s="8"/>
      <c r="Y2133" s="8"/>
    </row>
    <row r="2134" spans="24:25" ht="12.75">
      <c r="X2134" s="8"/>
      <c r="Y2134" s="8"/>
    </row>
    <row r="2135" spans="24:25" ht="12.75">
      <c r="X2135" s="8"/>
      <c r="Y2135" s="8"/>
    </row>
    <row r="2136" spans="24:25" ht="12.75">
      <c r="X2136" s="8"/>
      <c r="Y2136" s="8"/>
    </row>
    <row r="2137" spans="24:25" ht="12.75">
      <c r="X2137" s="8"/>
      <c r="Y2137" s="8"/>
    </row>
    <row r="2138" spans="24:25" ht="12.75">
      <c r="X2138" s="8"/>
      <c r="Y2138" s="8"/>
    </row>
    <row r="2139" spans="24:25" ht="12.75">
      <c r="X2139" s="8"/>
      <c r="Y2139" s="8"/>
    </row>
    <row r="2140" spans="24:25" ht="12.75">
      <c r="X2140" s="8"/>
      <c r="Y2140" s="8"/>
    </row>
    <row r="2141" spans="24:25" ht="12.75">
      <c r="X2141" s="8"/>
      <c r="Y2141" s="8"/>
    </row>
    <row r="2142" spans="24:25" ht="12.75">
      <c r="X2142" s="8"/>
      <c r="Y2142" s="8"/>
    </row>
    <row r="2143" spans="24:25" ht="12.75">
      <c r="X2143" s="8"/>
      <c r="Y2143" s="8"/>
    </row>
    <row r="2144" spans="24:25" ht="12.75">
      <c r="X2144" s="8"/>
      <c r="Y2144" s="8"/>
    </row>
    <row r="2145" spans="24:25" ht="12.75">
      <c r="X2145" s="8"/>
      <c r="Y2145" s="8"/>
    </row>
    <row r="2146" spans="24:25" ht="12.75">
      <c r="X2146" s="8"/>
      <c r="Y2146" s="8"/>
    </row>
    <row r="2147" spans="24:25" ht="12.75">
      <c r="X2147" s="8"/>
      <c r="Y2147" s="8"/>
    </row>
    <row r="2148" spans="24:25" ht="12.75">
      <c r="X2148" s="8"/>
      <c r="Y2148" s="8"/>
    </row>
    <row r="2149" spans="24:25" ht="12.75">
      <c r="X2149" s="8"/>
      <c r="Y2149" s="8"/>
    </row>
    <row r="2150" spans="24:25" ht="12.75">
      <c r="X2150" s="8"/>
      <c r="Y2150" s="8"/>
    </row>
    <row r="2151" spans="24:25" ht="12.75">
      <c r="X2151" s="8"/>
      <c r="Y2151" s="8"/>
    </row>
    <row r="2152" spans="24:25" ht="12.75">
      <c r="X2152" s="8"/>
      <c r="Y2152" s="8"/>
    </row>
    <row r="2153" spans="24:25" ht="12.75">
      <c r="X2153" s="8"/>
      <c r="Y2153" s="8"/>
    </row>
    <row r="2154" spans="24:25" ht="12.75">
      <c r="X2154" s="8"/>
      <c r="Y2154" s="8"/>
    </row>
    <row r="2155" spans="24:25" ht="12.75">
      <c r="X2155" s="8"/>
      <c r="Y2155" s="8"/>
    </row>
    <row r="2156" spans="24:25" ht="12.75">
      <c r="X2156" s="8"/>
      <c r="Y2156" s="8"/>
    </row>
    <row r="2157" spans="24:25" ht="12.75">
      <c r="X2157" s="8"/>
      <c r="Y2157" s="8"/>
    </row>
    <row r="2158" spans="24:25" ht="12.75">
      <c r="X2158" s="8"/>
      <c r="Y2158" s="8"/>
    </row>
    <row r="2159" spans="24:25" ht="12.75">
      <c r="X2159" s="8"/>
      <c r="Y2159" s="8"/>
    </row>
    <row r="2160" spans="24:25" ht="12.75">
      <c r="X2160" s="8"/>
      <c r="Y2160" s="8"/>
    </row>
    <row r="2161" spans="24:25" ht="12.75">
      <c r="X2161" s="8"/>
      <c r="Y2161" s="8"/>
    </row>
    <row r="2162" spans="24:25" ht="12.75">
      <c r="X2162" s="8"/>
      <c r="Y2162" s="8"/>
    </row>
    <row r="2163" spans="24:25" ht="12.75">
      <c r="X2163" s="8"/>
      <c r="Y2163" s="8"/>
    </row>
    <row r="2164" spans="24:25" ht="12.75">
      <c r="X2164" s="8"/>
      <c r="Y2164" s="8"/>
    </row>
    <row r="2165" spans="24:25" ht="12.75">
      <c r="X2165" s="8"/>
      <c r="Y2165" s="8"/>
    </row>
    <row r="2166" spans="24:25" ht="12.75">
      <c r="X2166" s="8"/>
      <c r="Y2166" s="8"/>
    </row>
    <row r="2167" spans="24:25" ht="12.75">
      <c r="X2167" s="8"/>
      <c r="Y2167" s="8"/>
    </row>
    <row r="2168" spans="24:25" ht="12.75">
      <c r="X2168" s="8"/>
      <c r="Y2168" s="8"/>
    </row>
    <row r="2169" spans="24:25" ht="12.75">
      <c r="X2169" s="8"/>
      <c r="Y2169" s="8"/>
    </row>
    <row r="2170" spans="24:25" ht="12.75">
      <c r="X2170" s="8"/>
      <c r="Y2170" s="8"/>
    </row>
    <row r="2171" spans="24:25" ht="12.75">
      <c r="X2171" s="8"/>
      <c r="Y2171" s="8"/>
    </row>
    <row r="2172" spans="24:25" ht="12.75">
      <c r="X2172" s="8"/>
      <c r="Y2172" s="8"/>
    </row>
    <row r="2173" spans="24:25" ht="12.75">
      <c r="X2173" s="8"/>
      <c r="Y2173" s="8"/>
    </row>
    <row r="2174" spans="24:25" ht="12.75">
      <c r="X2174" s="8"/>
      <c r="Y2174" s="8"/>
    </row>
    <row r="2175" spans="24:25" ht="12.75">
      <c r="X2175" s="8"/>
      <c r="Y2175" s="8"/>
    </row>
    <row r="2176" spans="24:25" ht="12.75">
      <c r="X2176" s="8"/>
      <c r="Y2176" s="8"/>
    </row>
    <row r="2177" spans="24:25" ht="12.75">
      <c r="X2177" s="8"/>
      <c r="Y2177" s="8"/>
    </row>
    <row r="2178" spans="24:25" ht="12.75">
      <c r="X2178" s="8"/>
      <c r="Y2178" s="8"/>
    </row>
    <row r="2179" spans="24:25" ht="12.75">
      <c r="X2179" s="8"/>
      <c r="Y2179" s="8"/>
    </row>
    <row r="2180" spans="24:25" ht="12.75">
      <c r="X2180" s="8"/>
      <c r="Y2180" s="8"/>
    </row>
    <row r="2181" spans="24:25" ht="12.75">
      <c r="X2181" s="8"/>
      <c r="Y2181" s="8"/>
    </row>
    <row r="2182" spans="24:25" ht="12.75">
      <c r="X2182" s="8"/>
      <c r="Y2182" s="8"/>
    </row>
    <row r="2183" spans="24:25" ht="12.75">
      <c r="X2183" s="8"/>
      <c r="Y2183" s="8"/>
    </row>
    <row r="2184" spans="24:25" ht="12.75">
      <c r="X2184" s="8"/>
      <c r="Y2184" s="8"/>
    </row>
    <row r="2185" spans="24:25" ht="12.75">
      <c r="X2185" s="8"/>
      <c r="Y2185" s="8"/>
    </row>
    <row r="2186" spans="24:25" ht="12.75">
      <c r="X2186" s="8"/>
      <c r="Y2186" s="8"/>
    </row>
    <row r="2187" spans="24:25" ht="12.75">
      <c r="X2187" s="8"/>
      <c r="Y2187" s="8"/>
    </row>
    <row r="2188" spans="24:25" ht="12.75">
      <c r="X2188" s="8"/>
      <c r="Y2188" s="8"/>
    </row>
    <row r="2189" spans="24:25" ht="12.75">
      <c r="X2189" s="8"/>
      <c r="Y2189" s="8"/>
    </row>
    <row r="2190" spans="24:25" ht="12.75">
      <c r="X2190" s="8"/>
      <c r="Y2190" s="8"/>
    </row>
    <row r="2191" spans="24:25" ht="12.75">
      <c r="X2191" s="8"/>
      <c r="Y2191" s="8"/>
    </row>
    <row r="2192" spans="24:25" ht="12.75">
      <c r="X2192" s="8"/>
      <c r="Y2192" s="8"/>
    </row>
    <row r="2193" spans="24:25" ht="12.75">
      <c r="X2193" s="8"/>
      <c r="Y2193" s="8"/>
    </row>
    <row r="2194" spans="24:25" ht="12.75">
      <c r="X2194" s="8"/>
      <c r="Y2194" s="8"/>
    </row>
    <row r="2195" spans="24:25" ht="12.75">
      <c r="X2195" s="8"/>
      <c r="Y2195" s="8"/>
    </row>
    <row r="2196" spans="24:25" ht="12.75">
      <c r="X2196" s="8"/>
      <c r="Y2196" s="8"/>
    </row>
    <row r="2197" spans="24:25" ht="12.75">
      <c r="X2197" s="8"/>
      <c r="Y2197" s="8"/>
    </row>
    <row r="2198" spans="24:25" ht="12.75">
      <c r="X2198" s="8"/>
      <c r="Y2198" s="8"/>
    </row>
    <row r="2199" spans="24:25" ht="12.75">
      <c r="X2199" s="8"/>
      <c r="Y2199" s="8"/>
    </row>
    <row r="2200" spans="24:25" ht="12.75">
      <c r="X2200" s="8"/>
      <c r="Y2200" s="8"/>
    </row>
    <row r="2201" spans="24:25" ht="12.75">
      <c r="X2201" s="8"/>
      <c r="Y2201" s="8"/>
    </row>
    <row r="2202" spans="24:25" ht="12.75">
      <c r="X2202" s="8"/>
      <c r="Y2202" s="8"/>
    </row>
    <row r="2203" spans="24:25" ht="12.75">
      <c r="X2203" s="8"/>
      <c r="Y2203" s="8"/>
    </row>
    <row r="2204" spans="24:25" ht="12.75">
      <c r="X2204" s="8"/>
      <c r="Y2204" s="8"/>
    </row>
    <row r="2205" spans="24:25" ht="12.75">
      <c r="X2205" s="8"/>
      <c r="Y2205" s="8"/>
    </row>
    <row r="2206" spans="24:25" ht="12.75">
      <c r="X2206" s="8"/>
      <c r="Y2206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6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299</v>
      </c>
      <c r="B1" s="181"/>
    </row>
    <row r="3" spans="1:7" ht="12.75">
      <c r="A3" t="s">
        <v>285</v>
      </c>
      <c r="B3" s="97" t="s">
        <v>301</v>
      </c>
      <c r="C3" t="s">
        <v>287</v>
      </c>
      <c r="D3" t="s">
        <v>303</v>
      </c>
      <c r="E3" t="s">
        <v>302</v>
      </c>
      <c r="G3" t="s">
        <v>308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323</v>
      </c>
    </row>
    <row r="26" spans="2:9" ht="12.75">
      <c r="B26">
        <v>12.06</v>
      </c>
      <c r="C26" s="15">
        <v>689</v>
      </c>
      <c r="D26" s="185" t="s">
        <v>24</v>
      </c>
      <c r="E26">
        <v>14.06</v>
      </c>
      <c r="F26" s="193" t="s">
        <v>353</v>
      </c>
      <c r="I26" s="222" t="s">
        <v>358</v>
      </c>
    </row>
    <row r="27" spans="1:9" ht="12.75">
      <c r="A27">
        <v>23</v>
      </c>
      <c r="B27" s="107" t="s">
        <v>331</v>
      </c>
      <c r="C27">
        <f>SUM(C12:C26)</f>
        <v>6726</v>
      </c>
      <c r="D27" s="185" t="s">
        <v>24</v>
      </c>
      <c r="G27">
        <f>C27/2</f>
        <v>3363</v>
      </c>
      <c r="I27" s="222">
        <f>SUM(C23:C26)</f>
        <v>2767</v>
      </c>
    </row>
    <row r="29" spans="1:7" ht="12.75">
      <c r="A29">
        <v>23</v>
      </c>
      <c r="B29" s="159" t="s">
        <v>291</v>
      </c>
      <c r="C29">
        <v>5326</v>
      </c>
      <c r="D29" s="185" t="s">
        <v>24</v>
      </c>
      <c r="E29" s="178" t="s">
        <v>290</v>
      </c>
      <c r="G29">
        <f>C29/2</f>
        <v>2663</v>
      </c>
    </row>
    <row r="31" spans="2:7" ht="12.75">
      <c r="B31" s="159" t="s">
        <v>305</v>
      </c>
      <c r="C31" s="159">
        <v>2019</v>
      </c>
      <c r="D31" s="185" t="s">
        <v>293</v>
      </c>
      <c r="G31">
        <f>C31/2</f>
        <v>1009.5</v>
      </c>
    </row>
    <row r="32" spans="1:7" ht="12.75">
      <c r="A32">
        <v>23</v>
      </c>
      <c r="B32" s="159" t="s">
        <v>291</v>
      </c>
      <c r="C32">
        <f>2019+1903+898+480+700+689</f>
        <v>6689</v>
      </c>
      <c r="D32" s="185" t="s">
        <v>293</v>
      </c>
      <c r="E32" s="10" t="s">
        <v>324</v>
      </c>
      <c r="G32" s="181">
        <f>C32/2</f>
        <v>3344.5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304</v>
      </c>
      <c r="I4" t="s">
        <v>308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332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333</v>
      </c>
      <c r="C40" s="41" t="s">
        <v>334</v>
      </c>
      <c r="D40" s="183">
        <v>15250</v>
      </c>
      <c r="E40" s="41" t="s">
        <v>24</v>
      </c>
      <c r="F40" s="200" t="s">
        <v>323</v>
      </c>
      <c r="G40" s="41" t="s">
        <v>335</v>
      </c>
      <c r="H40">
        <v>23</v>
      </c>
    </row>
    <row r="41" spans="2:8" ht="12.75">
      <c r="B41" s="82" t="s">
        <v>336</v>
      </c>
      <c r="C41" s="41" t="s">
        <v>334</v>
      </c>
      <c r="D41" s="183">
        <v>9660</v>
      </c>
      <c r="E41" s="41" t="s">
        <v>24</v>
      </c>
      <c r="F41" s="200" t="s">
        <v>323</v>
      </c>
      <c r="G41" s="41" t="s">
        <v>335</v>
      </c>
      <c r="H41">
        <v>23</v>
      </c>
    </row>
    <row r="42" spans="2:8" ht="12.75">
      <c r="B42" s="82" t="s">
        <v>354</v>
      </c>
      <c r="C42" s="41" t="s">
        <v>355</v>
      </c>
      <c r="D42" s="183">
        <v>12400</v>
      </c>
      <c r="E42" s="41" t="s">
        <v>24</v>
      </c>
      <c r="F42" s="200" t="s">
        <v>323</v>
      </c>
      <c r="G42" s="41" t="s">
        <v>356</v>
      </c>
      <c r="H42">
        <v>24</v>
      </c>
    </row>
    <row r="43" spans="2:11" ht="12.75">
      <c r="B43" s="82" t="s">
        <v>357</v>
      </c>
      <c r="C43" s="41" t="s">
        <v>355</v>
      </c>
      <c r="D43" s="183">
        <v>12600</v>
      </c>
      <c r="E43" s="41" t="s">
        <v>24</v>
      </c>
      <c r="F43" s="200" t="s">
        <v>323</v>
      </c>
      <c r="G43" s="41" t="s">
        <v>356</v>
      </c>
      <c r="H43">
        <v>24</v>
      </c>
      <c r="K43" s="222" t="s">
        <v>358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324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2006-06-16T06:46:15Z</cp:lastPrinted>
  <dcterms:created xsi:type="dcterms:W3CDTF">2005-04-30T08:59:53Z</dcterms:created>
  <dcterms:modified xsi:type="dcterms:W3CDTF">2006-06-16T15:04:26Z</dcterms:modified>
  <cp:category/>
  <cp:version/>
  <cp:contentType/>
  <cp:contentStatus/>
</cp:coreProperties>
</file>