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Source_test" sheetId="1" r:id="rId1"/>
  </sheets>
  <definedNames/>
  <calcPr fullCalcOnLoad="1"/>
</workbook>
</file>

<file path=xl/sharedStrings.xml><?xml version="1.0" encoding="utf-8"?>
<sst xmlns="http://schemas.openxmlformats.org/spreadsheetml/2006/main" count="85" uniqueCount="51">
  <si>
    <t>CNGS ionisation chamber</t>
  </si>
  <si>
    <t>Beam Loss in Vertical position</t>
  </si>
  <si>
    <t>HV = 1500V</t>
  </si>
  <si>
    <t>Table pos 1400 mm</t>
  </si>
  <si>
    <t>Source Csi137   97,8GBq</t>
  </si>
  <si>
    <t>dose 4.7mSv/h</t>
  </si>
  <si>
    <t>(longitudinal)</t>
  </si>
  <si>
    <t>pA</t>
  </si>
  <si>
    <t>BL 14 pos longitudinal</t>
  </si>
  <si>
    <t>26.5</t>
  </si>
  <si>
    <t>SPS BL horizontal</t>
  </si>
  <si>
    <t>N. IC</t>
  </si>
  <si>
    <t>Before pinch-off</t>
  </si>
  <si>
    <t>After pinch-off</t>
  </si>
  <si>
    <t>With source</t>
  </si>
  <si>
    <t>Mean</t>
  </si>
  <si>
    <t>BL 14 pos horiz.</t>
  </si>
  <si>
    <t>55.1</t>
  </si>
  <si>
    <t>min</t>
  </si>
  <si>
    <t>max</t>
  </si>
  <si>
    <t>offset</t>
  </si>
  <si>
    <t>off+sig</t>
  </si>
  <si>
    <t>Signal</t>
  </si>
  <si>
    <t>BL 22</t>
  </si>
  <si>
    <t>HV scan</t>
  </si>
  <si>
    <t>Position</t>
  </si>
  <si>
    <t>0.4</t>
  </si>
  <si>
    <t>Vert. 157</t>
  </si>
  <si>
    <t>Vert. 160</t>
  </si>
  <si>
    <t>Vert. 163</t>
  </si>
  <si>
    <t>Hor. 137</t>
  </si>
  <si>
    <t>Hor. 140</t>
  </si>
  <si>
    <r>
      <t>BL 20</t>
    </r>
    <r>
      <rPr>
        <sz val="10"/>
        <rFont val="Arial"/>
        <family val="0"/>
      </rPr>
      <t xml:space="preserve">  14/3/2006</t>
    </r>
  </si>
  <si>
    <t>Hor. 143</t>
  </si>
  <si>
    <t>Free nut opened</t>
  </si>
  <si>
    <r>
      <t>BL 20</t>
    </r>
    <r>
      <rPr>
        <sz val="10"/>
        <rFont val="Arial"/>
        <family val="0"/>
      </rPr>
      <t xml:space="preserve">  23/3/2006</t>
    </r>
  </si>
  <si>
    <t>Source</t>
  </si>
  <si>
    <t>Sv/h</t>
  </si>
  <si>
    <t>Calibration</t>
  </si>
  <si>
    <t>C</t>
  </si>
  <si>
    <t>C/Sv</t>
  </si>
  <si>
    <t>Sv/s</t>
  </si>
  <si>
    <t>Free nut but OK</t>
  </si>
  <si>
    <t>bit of ceramic ??</t>
  </si>
  <si>
    <t>Max</t>
  </si>
  <si>
    <t>Min</t>
  </si>
  <si>
    <t>Max-Min</t>
  </si>
  <si>
    <t xml:space="preserve"> %</t>
  </si>
  <si>
    <t>Bin</t>
  </si>
  <si>
    <t>Frequency</t>
  </si>
  <si>
    <t>More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</si>
</sst>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E+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i/>
      <sz val="10"/>
      <name val="Arial"/>
      <family val="0"/>
    </font>
    <font>
      <sz val="8.5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1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1" fontId="7" fillId="0" borderId="0" xfId="0" applyNumberFormat="1" applyFont="1" applyAlignment="1">
      <alignment/>
    </xf>
    <xf numFmtId="0" fontId="8" fillId="0" borderId="1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Arial"/>
                <a:ea typeface="Arial"/>
                <a:cs typeface="Arial"/>
              </a:rPr>
              <a:t>CNGS ionisation chamber sensitivity</a:t>
            </a:r>
          </a:p>
        </c:rich>
      </c:tx>
      <c:layout>
        <c:manualLayout>
          <c:xMode val="factor"/>
          <c:yMode val="factor"/>
          <c:x val="-0.0227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05"/>
          <c:w val="0.88275"/>
          <c:h val="0.74825"/>
        </c:manualLayout>
      </c:layout>
      <c:barChart>
        <c:barDir val="col"/>
        <c:grouping val="clustered"/>
        <c:varyColors val="0"/>
        <c:ser>
          <c:idx val="1"/>
          <c:order val="0"/>
          <c:tx>
            <c:v>first 2 batches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Source_test!$K$66:$K$86</c:f>
              <c:numCache/>
            </c:numRef>
          </c:cat>
          <c:val>
            <c:numRef>
              <c:f>Source_test!$O$66:$O$86</c:f>
              <c:numCache/>
            </c:numRef>
          </c:val>
        </c:ser>
        <c:ser>
          <c:idx val="2"/>
          <c:order val="1"/>
          <c:tx>
            <c:v>3rd batch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Source_test!$K$66:$K$86</c:f>
              <c:numCache/>
            </c:numRef>
          </c:cat>
          <c:val>
            <c:numRef>
              <c:f>Source_test!$R$66:$R$86</c:f>
              <c:numCache/>
            </c:numRef>
          </c:val>
        </c:ser>
        <c:ser>
          <c:idx val="3"/>
          <c:order val="2"/>
          <c:tx>
            <c:v>4th batch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Source_test!$K$66:$K$86</c:f>
              <c:numCache/>
            </c:numRef>
          </c:cat>
          <c:val>
            <c:numRef>
              <c:f>Source_test!$U$66:$U$86</c:f>
              <c:numCache/>
            </c:numRef>
          </c:val>
        </c:ser>
        <c:axId val="56280907"/>
        <c:axId val="36766116"/>
      </c:barChart>
      <c:catAx>
        <c:axId val="5628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Output current [pA]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66116"/>
        <c:crosses val="autoZero"/>
        <c:auto val="1"/>
        <c:lblOffset val="100"/>
        <c:noMultiLvlLbl val="0"/>
      </c:catAx>
      <c:valAx>
        <c:axId val="36766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ionisation chambers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80907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5"/>
          <c:y val="0.2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LHC Ionisation chamber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Source_test!$O$12:$O$16</c:f>
              <c:numCache>
                <c:ptCount val="5"/>
                <c:pt idx="0">
                  <c:v>100</c:v>
                </c:pt>
                <c:pt idx="1">
                  <c:v>300</c:v>
                </c:pt>
                <c:pt idx="2">
                  <c:v>900</c:v>
                </c:pt>
                <c:pt idx="3">
                  <c:v>1500</c:v>
                </c:pt>
                <c:pt idx="4">
                  <c:v>2100</c:v>
                </c:pt>
              </c:numCache>
            </c:numRef>
          </c:xVal>
          <c:yVal>
            <c:numRef>
              <c:f>Source_test!$P$12:$P$16</c:f>
              <c:numCache>
                <c:ptCount val="5"/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Source_test!$O$12:$O$16</c:f>
              <c:numCache>
                <c:ptCount val="5"/>
                <c:pt idx="0">
                  <c:v>100</c:v>
                </c:pt>
                <c:pt idx="1">
                  <c:v>300</c:v>
                </c:pt>
                <c:pt idx="2">
                  <c:v>900</c:v>
                </c:pt>
                <c:pt idx="3">
                  <c:v>1500</c:v>
                </c:pt>
                <c:pt idx="4">
                  <c:v>2100</c:v>
                </c:pt>
              </c:numCache>
            </c:numRef>
          </c:xVal>
          <c:yVal>
            <c:numRef>
              <c:f>Source_test!$Q$12:$Q$16</c:f>
              <c:numCache>
                <c:ptCount val="5"/>
                <c:pt idx="0">
                  <c:v>55</c:v>
                </c:pt>
                <c:pt idx="1">
                  <c:v>55.1</c:v>
                </c:pt>
                <c:pt idx="2">
                  <c:v>55.1</c:v>
                </c:pt>
                <c:pt idx="3">
                  <c:v>55.1</c:v>
                </c:pt>
                <c:pt idx="4">
                  <c:v>56.1</c:v>
                </c:pt>
              </c:numCache>
            </c:numRef>
          </c:yVal>
          <c:smooth val="0"/>
        </c:ser>
        <c:axId val="62459589"/>
        <c:axId val="25265390"/>
      </c:scatterChart>
      <c:valAx>
        <c:axId val="62459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High Voltage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65390"/>
        <c:crosses val="autoZero"/>
        <c:crossBetween val="midCat"/>
        <c:dispUnits/>
        <c:majorUnit val="250"/>
      </c:valAx>
      <c:valAx>
        <c:axId val="25265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Output current [pA]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59589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Hor. and Vert. scan position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Source_test!$T$13:$T$19</c:f>
              <c:numCache>
                <c:ptCount val="7"/>
                <c:pt idx="0">
                  <c:v>137</c:v>
                </c:pt>
                <c:pt idx="1">
                  <c:v>140</c:v>
                </c:pt>
                <c:pt idx="2">
                  <c:v>143</c:v>
                </c:pt>
                <c:pt idx="4">
                  <c:v>157</c:v>
                </c:pt>
                <c:pt idx="5">
                  <c:v>160</c:v>
                </c:pt>
                <c:pt idx="6">
                  <c:v>163</c:v>
                </c:pt>
              </c:numCache>
            </c:numRef>
          </c:xVal>
          <c:yVal>
            <c:numRef>
              <c:f>Source_test!$U$13:$U$19</c:f>
              <c:numCache>
                <c:ptCount val="7"/>
                <c:pt idx="0">
                  <c:v>54.1</c:v>
                </c:pt>
                <c:pt idx="1">
                  <c:v>51.3</c:v>
                </c:pt>
                <c:pt idx="2">
                  <c:v>48.8</c:v>
                </c:pt>
                <c:pt idx="4">
                  <c:v>51.4</c:v>
                </c:pt>
                <c:pt idx="5">
                  <c:v>51.3</c:v>
                </c:pt>
                <c:pt idx="6">
                  <c:v>51.5</c:v>
                </c:pt>
              </c:numCache>
            </c:numRef>
          </c:yVal>
          <c:smooth val="0"/>
        </c:ser>
        <c:axId val="26061919"/>
        <c:axId val="33230680"/>
      </c:scatterChart>
      <c:valAx>
        <c:axId val="26061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IC Horizontal and Vertical position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30680"/>
        <c:crosses val="autoZero"/>
        <c:crossBetween val="midCat"/>
        <c:dispUnits/>
      </c:valAx>
      <c:valAx>
        <c:axId val="33230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Output current [pA]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619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90</xdr:row>
      <xdr:rowOff>66675</xdr:rowOff>
    </xdr:from>
    <xdr:to>
      <xdr:col>15</xdr:col>
      <xdr:colOff>723900</xdr:colOff>
      <xdr:row>108</xdr:row>
      <xdr:rowOff>152400</xdr:rowOff>
    </xdr:to>
    <xdr:graphicFrame>
      <xdr:nvGraphicFramePr>
        <xdr:cNvPr id="1" name="Chart 1"/>
        <xdr:cNvGraphicFramePr/>
      </xdr:nvGraphicFramePr>
      <xdr:xfrm>
        <a:off x="1885950" y="14801850"/>
        <a:ext cx="63912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28575</xdr:colOff>
      <xdr:row>43</xdr:row>
      <xdr:rowOff>0</xdr:rowOff>
    </xdr:from>
    <xdr:to>
      <xdr:col>23</xdr:col>
      <xdr:colOff>19050</xdr:colOff>
      <xdr:row>60</xdr:row>
      <xdr:rowOff>38100</xdr:rowOff>
    </xdr:to>
    <xdr:graphicFrame>
      <xdr:nvGraphicFramePr>
        <xdr:cNvPr id="2" name="Chart 2"/>
        <xdr:cNvGraphicFramePr/>
      </xdr:nvGraphicFramePr>
      <xdr:xfrm>
        <a:off x="7581900" y="7077075"/>
        <a:ext cx="51244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24</xdr:row>
      <xdr:rowOff>123825</xdr:rowOff>
    </xdr:from>
    <xdr:to>
      <xdr:col>22</xdr:col>
      <xdr:colOff>590550</xdr:colOff>
      <xdr:row>42</xdr:row>
      <xdr:rowOff>66675</xdr:rowOff>
    </xdr:to>
    <xdr:graphicFrame>
      <xdr:nvGraphicFramePr>
        <xdr:cNvPr id="3" name="Chart 3"/>
        <xdr:cNvGraphicFramePr/>
      </xdr:nvGraphicFramePr>
      <xdr:xfrm>
        <a:off x="7553325" y="4124325"/>
        <a:ext cx="51149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tabSelected="1" workbookViewId="0" topLeftCell="A72">
      <selection activeCell="L111" sqref="L111"/>
    </sheetView>
  </sheetViews>
  <sheetFormatPr defaultColWidth="9.140625" defaultRowHeight="12.75"/>
  <cols>
    <col min="1" max="1" width="5.7109375" style="1" customWidth="1"/>
    <col min="2" max="2" width="6.57421875" style="2" bestFit="1" customWidth="1"/>
    <col min="3" max="4" width="6.7109375" style="1" customWidth="1"/>
    <col min="5" max="5" width="2.421875" style="1" customWidth="1"/>
    <col min="6" max="7" width="6.7109375" style="1" customWidth="1"/>
    <col min="8" max="8" width="2.28125" style="1" customWidth="1"/>
    <col min="9" max="9" width="10.57421875" style="1" customWidth="1"/>
    <col min="10" max="11" width="6.7109375" style="1" customWidth="1"/>
    <col min="12" max="12" width="9.7109375" style="1" customWidth="1"/>
    <col min="13" max="13" width="7.7109375" style="2" customWidth="1"/>
    <col min="14" max="14" width="17.00390625" style="1" customWidth="1"/>
    <col min="15" max="15" width="11.00390625" style="0" customWidth="1"/>
    <col min="16" max="16" width="13.00390625" style="0" customWidth="1"/>
    <col min="17" max="17" width="9.140625" style="1" customWidth="1"/>
  </cols>
  <sheetData>
    <row r="1" spans="5:25" ht="15.75">
      <c r="E1" s="3" t="s">
        <v>0</v>
      </c>
      <c r="N1" s="4">
        <v>38792</v>
      </c>
      <c r="O1" s="4">
        <v>38792</v>
      </c>
      <c r="P1" s="1"/>
      <c r="R1" s="3" t="s">
        <v>0</v>
      </c>
      <c r="S1" s="1"/>
      <c r="T1" s="1"/>
      <c r="U1" s="1"/>
      <c r="V1" s="1"/>
      <c r="W1" s="1"/>
      <c r="X1" s="1"/>
      <c r="Y1" s="1"/>
    </row>
    <row r="2" spans="3:25" ht="15.75">
      <c r="C2" s="3"/>
      <c r="O2" s="1"/>
      <c r="P2" s="3"/>
      <c r="R2" s="1"/>
      <c r="S2" s="1"/>
      <c r="T2" s="1"/>
      <c r="U2" s="1"/>
      <c r="V2" s="1"/>
      <c r="W2" s="1"/>
      <c r="X2" s="1"/>
      <c r="Y2" s="1"/>
    </row>
    <row r="3" spans="1:25" ht="15.75">
      <c r="A3" s="5" t="s">
        <v>1</v>
      </c>
      <c r="C3" s="3"/>
      <c r="F3" s="5" t="s">
        <v>2</v>
      </c>
      <c r="I3" s="5" t="s">
        <v>3</v>
      </c>
      <c r="O3" s="5" t="s">
        <v>1</v>
      </c>
      <c r="P3" s="1"/>
      <c r="Q3" s="6"/>
      <c r="R3" s="5" t="s">
        <v>2</v>
      </c>
      <c r="S3" s="1"/>
      <c r="T3" s="5" t="s">
        <v>3</v>
      </c>
      <c r="U3" s="1"/>
      <c r="W3" s="1"/>
      <c r="X3" s="1"/>
      <c r="Y3" s="1"/>
    </row>
    <row r="4" spans="1:25" ht="12.75">
      <c r="A4" s="5" t="s">
        <v>4</v>
      </c>
      <c r="F4" s="5" t="s">
        <v>5</v>
      </c>
      <c r="O4" s="5" t="s">
        <v>4</v>
      </c>
      <c r="P4" s="1"/>
      <c r="R4" s="5" t="s">
        <v>5</v>
      </c>
      <c r="S4" s="1"/>
      <c r="T4" t="s">
        <v>6</v>
      </c>
      <c r="U4" s="1"/>
      <c r="V4" s="1"/>
      <c r="W4" s="1"/>
      <c r="X4" s="1"/>
      <c r="Y4" s="1"/>
    </row>
    <row r="5" spans="15:25" ht="12.75">
      <c r="O5" s="1"/>
      <c r="P5" s="1"/>
      <c r="R5" s="1"/>
      <c r="S5" s="1"/>
      <c r="T5" s="1"/>
      <c r="U5" s="1"/>
      <c r="V5" s="1"/>
      <c r="W5" s="1"/>
      <c r="X5" s="1"/>
      <c r="Y5" s="1"/>
    </row>
    <row r="6" spans="17:21" ht="12.75">
      <c r="Q6" s="1" t="s">
        <v>7</v>
      </c>
      <c r="U6" t="s">
        <v>7</v>
      </c>
    </row>
    <row r="8" spans="15:21" ht="12.75">
      <c r="O8" s="7" t="s">
        <v>8</v>
      </c>
      <c r="P8" s="1"/>
      <c r="Q8" s="1" t="s">
        <v>9</v>
      </c>
      <c r="S8" s="7" t="s">
        <v>10</v>
      </c>
      <c r="T8" s="1"/>
      <c r="U8" s="1">
        <v>43</v>
      </c>
    </row>
    <row r="9" spans="1:17" ht="12.75">
      <c r="A9" s="1" t="s">
        <v>11</v>
      </c>
      <c r="C9" s="5" t="s">
        <v>12</v>
      </c>
      <c r="F9" s="5" t="s">
        <v>13</v>
      </c>
      <c r="J9" s="5" t="s">
        <v>14</v>
      </c>
      <c r="L9" s="1" t="s">
        <v>15</v>
      </c>
      <c r="O9" s="7" t="s">
        <v>16</v>
      </c>
      <c r="P9" s="1"/>
      <c r="Q9" s="1" t="s">
        <v>17</v>
      </c>
    </row>
    <row r="10" spans="3:21" ht="12.75">
      <c r="C10" s="1" t="s">
        <v>18</v>
      </c>
      <c r="D10" s="1" t="s">
        <v>19</v>
      </c>
      <c r="F10" s="1" t="s">
        <v>18</v>
      </c>
      <c r="G10" s="1" t="s">
        <v>19</v>
      </c>
      <c r="I10" s="1" t="s">
        <v>20</v>
      </c>
      <c r="J10" s="1" t="s">
        <v>21</v>
      </c>
      <c r="K10" s="1" t="s">
        <v>22</v>
      </c>
      <c r="L10" s="1" t="s">
        <v>22</v>
      </c>
      <c r="O10" s="1"/>
      <c r="P10" s="1"/>
      <c r="R10" s="1"/>
      <c r="S10" s="8" t="s">
        <v>23</v>
      </c>
      <c r="U10" s="1"/>
    </row>
    <row r="11" spans="3:21" ht="12.75">
      <c r="C11" s="1" t="s">
        <v>7</v>
      </c>
      <c r="D11" s="1" t="s">
        <v>7</v>
      </c>
      <c r="F11" s="1" t="s">
        <v>7</v>
      </c>
      <c r="G11" s="1" t="s">
        <v>7</v>
      </c>
      <c r="I11" s="1" t="s">
        <v>7</v>
      </c>
      <c r="J11" s="1" t="s">
        <v>7</v>
      </c>
      <c r="K11" s="1" t="s">
        <v>7</v>
      </c>
      <c r="L11" s="1" t="s">
        <v>7</v>
      </c>
      <c r="O11" s="1" t="s">
        <v>24</v>
      </c>
      <c r="P11" s="1"/>
      <c r="R11" s="1"/>
      <c r="T11" t="s">
        <v>25</v>
      </c>
      <c r="U11" s="1" t="s">
        <v>7</v>
      </c>
    </row>
    <row r="12" spans="15:21" ht="12.75">
      <c r="O12" s="1">
        <v>100</v>
      </c>
      <c r="P12" s="1"/>
      <c r="Q12" s="1">
        <v>55</v>
      </c>
      <c r="R12" s="1"/>
      <c r="U12" s="1"/>
    </row>
    <row r="13" spans="1:21" ht="12.75">
      <c r="A13" s="1">
        <v>1</v>
      </c>
      <c r="C13" s="1">
        <v>0.4</v>
      </c>
      <c r="D13" s="1">
        <v>0.5</v>
      </c>
      <c r="F13" s="1">
        <v>0.3</v>
      </c>
      <c r="G13" s="1" t="s">
        <v>26</v>
      </c>
      <c r="I13" s="1">
        <v>0.2</v>
      </c>
      <c r="J13" s="1">
        <v>54.2</v>
      </c>
      <c r="K13" s="1">
        <f aca="true" t="shared" si="0" ref="K13:K19">J13-I13</f>
        <v>54</v>
      </c>
      <c r="M13" s="2">
        <f>K14/K14</f>
        <v>1</v>
      </c>
      <c r="N13" s="4">
        <v>38790</v>
      </c>
      <c r="O13" s="1">
        <v>300</v>
      </c>
      <c r="P13" s="1"/>
      <c r="Q13" s="1">
        <v>55.1</v>
      </c>
      <c r="R13" s="1"/>
      <c r="S13" t="s">
        <v>27</v>
      </c>
      <c r="T13">
        <v>137</v>
      </c>
      <c r="U13" s="1">
        <v>54.1</v>
      </c>
    </row>
    <row r="14" spans="1:21" ht="12.75">
      <c r="A14" s="1">
        <v>2</v>
      </c>
      <c r="C14" s="1">
        <v>6</v>
      </c>
      <c r="D14" s="1">
        <v>8</v>
      </c>
      <c r="F14" s="1">
        <v>0.2</v>
      </c>
      <c r="G14" s="1">
        <v>0.3</v>
      </c>
      <c r="I14" s="1">
        <v>0.4</v>
      </c>
      <c r="J14" s="1">
        <v>54.6</v>
      </c>
      <c r="K14" s="1">
        <f t="shared" si="0"/>
        <v>54.2</v>
      </c>
      <c r="M14" s="2">
        <f aca="true" t="shared" si="1" ref="M14:M19">$K$13/K14</f>
        <v>0.9963099630996309</v>
      </c>
      <c r="O14" s="1">
        <v>900</v>
      </c>
      <c r="P14" s="1"/>
      <c r="Q14" s="1">
        <v>55.1</v>
      </c>
      <c r="R14" s="1"/>
      <c r="S14" t="s">
        <v>28</v>
      </c>
      <c r="T14">
        <v>140</v>
      </c>
      <c r="U14" s="1">
        <v>51.3</v>
      </c>
    </row>
    <row r="15" spans="1:21" ht="12.75">
      <c r="A15" s="1">
        <v>3</v>
      </c>
      <c r="C15" s="1">
        <v>0.4</v>
      </c>
      <c r="D15" s="1">
        <v>0.5</v>
      </c>
      <c r="F15" s="1">
        <v>0.4</v>
      </c>
      <c r="G15" s="1">
        <v>0.6</v>
      </c>
      <c r="I15" s="1">
        <v>0.1</v>
      </c>
      <c r="J15" s="1">
        <v>54.1</v>
      </c>
      <c r="K15" s="1">
        <f t="shared" si="0"/>
        <v>54</v>
      </c>
      <c r="M15" s="2">
        <f t="shared" si="1"/>
        <v>1</v>
      </c>
      <c r="O15" s="1">
        <v>1500</v>
      </c>
      <c r="P15" s="1"/>
      <c r="Q15" s="1">
        <v>55.1</v>
      </c>
      <c r="R15" s="1"/>
      <c r="S15" t="s">
        <v>29</v>
      </c>
      <c r="T15">
        <v>143</v>
      </c>
      <c r="U15" s="1">
        <v>48.8</v>
      </c>
    </row>
    <row r="16" spans="1:21" ht="12.75">
      <c r="A16" s="1">
        <v>4</v>
      </c>
      <c r="C16" s="1">
        <v>0.3</v>
      </c>
      <c r="D16" s="1">
        <v>0.4</v>
      </c>
      <c r="F16" s="1">
        <v>0.3</v>
      </c>
      <c r="G16" s="1">
        <v>0.4</v>
      </c>
      <c r="I16" s="1">
        <v>0.3</v>
      </c>
      <c r="J16" s="1">
        <v>54.6</v>
      </c>
      <c r="K16" s="1">
        <f t="shared" si="0"/>
        <v>54.300000000000004</v>
      </c>
      <c r="M16" s="2">
        <f t="shared" si="1"/>
        <v>0.9944751381215469</v>
      </c>
      <c r="O16" s="1">
        <v>2100</v>
      </c>
      <c r="P16" s="1"/>
      <c r="Q16" s="1">
        <v>56.1</v>
      </c>
      <c r="R16" s="1"/>
      <c r="U16" s="1"/>
    </row>
    <row r="17" spans="1:21" ht="12.75">
      <c r="A17" s="1">
        <v>5</v>
      </c>
      <c r="C17" s="1">
        <v>0.3</v>
      </c>
      <c r="D17" s="1">
        <v>0.4</v>
      </c>
      <c r="F17" s="1">
        <v>0.8</v>
      </c>
      <c r="G17" s="1">
        <v>1</v>
      </c>
      <c r="I17" s="1">
        <v>-0.8</v>
      </c>
      <c r="J17" s="1">
        <v>53.2</v>
      </c>
      <c r="K17" s="1">
        <f t="shared" si="0"/>
        <v>54</v>
      </c>
      <c r="M17" s="2">
        <f t="shared" si="1"/>
        <v>1</v>
      </c>
      <c r="O17" s="1"/>
      <c r="P17" s="1"/>
      <c r="R17" s="1"/>
      <c r="S17" t="s">
        <v>30</v>
      </c>
      <c r="T17">
        <v>157</v>
      </c>
      <c r="U17" s="1">
        <v>51.4</v>
      </c>
    </row>
    <row r="18" spans="1:21" ht="12.75">
      <c r="A18" s="1">
        <v>6</v>
      </c>
      <c r="C18" s="1">
        <v>0.4</v>
      </c>
      <c r="D18" s="1">
        <v>0.5</v>
      </c>
      <c r="F18" s="1">
        <v>0.3</v>
      </c>
      <c r="G18" s="1">
        <v>0.4</v>
      </c>
      <c r="I18" s="1">
        <v>0.5</v>
      </c>
      <c r="J18" s="1">
        <v>54.7</v>
      </c>
      <c r="K18" s="1">
        <f t="shared" si="0"/>
        <v>54.2</v>
      </c>
      <c r="M18" s="2">
        <f t="shared" si="1"/>
        <v>0.9963099630996309</v>
      </c>
      <c r="R18" s="1"/>
      <c r="S18" t="s">
        <v>31</v>
      </c>
      <c r="T18">
        <v>160</v>
      </c>
      <c r="U18" s="1">
        <v>51.3</v>
      </c>
    </row>
    <row r="19" spans="1:21" ht="12.75">
      <c r="A19" s="1">
        <v>7</v>
      </c>
      <c r="C19" s="1">
        <v>0.4</v>
      </c>
      <c r="D19" s="1">
        <v>0.5</v>
      </c>
      <c r="F19" s="1">
        <v>0.4</v>
      </c>
      <c r="G19" s="1">
        <v>0.5</v>
      </c>
      <c r="I19" s="1">
        <v>0.3</v>
      </c>
      <c r="J19" s="1">
        <v>54.5</v>
      </c>
      <c r="K19" s="1">
        <f t="shared" si="0"/>
        <v>54.2</v>
      </c>
      <c r="M19" s="2">
        <f t="shared" si="1"/>
        <v>0.9963099630996309</v>
      </c>
      <c r="O19" s="8" t="s">
        <v>32</v>
      </c>
      <c r="Q19" s="1">
        <v>54.3</v>
      </c>
      <c r="S19" t="s">
        <v>33</v>
      </c>
      <c r="T19">
        <v>163</v>
      </c>
      <c r="U19" s="1">
        <v>51.5</v>
      </c>
    </row>
    <row r="20" spans="1:17" ht="12.75">
      <c r="A20" s="1">
        <v>8</v>
      </c>
      <c r="C20" s="1">
        <v>0.6</v>
      </c>
      <c r="D20" s="1">
        <v>0.8</v>
      </c>
      <c r="N20" s="1" t="s">
        <v>34</v>
      </c>
      <c r="O20" s="8" t="s">
        <v>35</v>
      </c>
      <c r="Q20" s="1">
        <v>54.4</v>
      </c>
    </row>
    <row r="21" spans="1:13" ht="12.75">
      <c r="A21" s="1">
        <v>9</v>
      </c>
      <c r="C21" s="1">
        <v>1</v>
      </c>
      <c r="D21" s="1">
        <v>2</v>
      </c>
      <c r="F21" s="1">
        <v>0.4</v>
      </c>
      <c r="G21" s="1">
        <v>0.5</v>
      </c>
      <c r="I21" s="1">
        <v>0.2</v>
      </c>
      <c r="J21" s="1">
        <v>54.5</v>
      </c>
      <c r="K21" s="1">
        <f>J21-I21</f>
        <v>54.3</v>
      </c>
      <c r="M21" s="2">
        <f>$K$13/K21</f>
        <v>0.994475138121547</v>
      </c>
    </row>
    <row r="22" spans="1:13" ht="12.75">
      <c r="A22" s="1">
        <v>10</v>
      </c>
      <c r="C22" s="1">
        <v>0.2</v>
      </c>
      <c r="D22" s="1">
        <v>0.4</v>
      </c>
      <c r="F22" s="1">
        <v>0.3</v>
      </c>
      <c r="G22" s="1">
        <v>0.5</v>
      </c>
      <c r="I22" s="1">
        <v>0.2</v>
      </c>
      <c r="J22" s="1">
        <v>54.6</v>
      </c>
      <c r="K22" s="1">
        <f>J22-I22</f>
        <v>54.4</v>
      </c>
      <c r="L22" s="2">
        <f>AVERAGE(K13:K22)</f>
        <v>54.17777777777778</v>
      </c>
      <c r="M22" s="2">
        <f>$K$13/K22</f>
        <v>0.9926470588235294</v>
      </c>
    </row>
    <row r="23" spans="15:23" ht="12.75">
      <c r="O23" s="9" t="s">
        <v>36</v>
      </c>
      <c r="P23" s="10">
        <v>0.0047</v>
      </c>
      <c r="Q23" s="11" t="s">
        <v>37</v>
      </c>
      <c r="R23" s="9"/>
      <c r="S23" s="9" t="s">
        <v>38</v>
      </c>
      <c r="T23" s="10">
        <v>5.311E-11</v>
      </c>
      <c r="U23" s="11" t="s">
        <v>39</v>
      </c>
      <c r="V23" s="12">
        <f>T23/P24</f>
        <v>4.068E-05</v>
      </c>
      <c r="W23" s="9" t="s">
        <v>40</v>
      </c>
    </row>
    <row r="24" spans="1:23" ht="12.75">
      <c r="A24" s="1">
        <v>11</v>
      </c>
      <c r="C24" s="1">
        <v>0.1</v>
      </c>
      <c r="D24" s="1">
        <v>0.2</v>
      </c>
      <c r="F24" s="1">
        <v>0.3</v>
      </c>
      <c r="G24" s="1">
        <v>0.6</v>
      </c>
      <c r="I24" s="1">
        <v>0</v>
      </c>
      <c r="J24" s="1">
        <v>54</v>
      </c>
      <c r="K24" s="1">
        <f aca="true" t="shared" si="2" ref="K24:K34">J24-I24</f>
        <v>54</v>
      </c>
      <c r="M24" s="2">
        <f aca="true" t="shared" si="3" ref="M24:M34">$K$13/K24</f>
        <v>1</v>
      </c>
      <c r="N24" s="4">
        <v>38790</v>
      </c>
      <c r="O24" s="9"/>
      <c r="P24" s="10">
        <f>P23/3600</f>
        <v>1.3055555555555556E-06</v>
      </c>
      <c r="Q24" s="11" t="s">
        <v>41</v>
      </c>
      <c r="R24" s="9"/>
      <c r="S24" s="9"/>
      <c r="T24" s="10">
        <f>P24</f>
        <v>1.3055555555555556E-06</v>
      </c>
      <c r="U24" s="11" t="s">
        <v>41</v>
      </c>
      <c r="V24" s="9"/>
      <c r="W24" s="9"/>
    </row>
    <row r="25" spans="1:13" ht="12.75">
      <c r="A25" s="1">
        <v>12</v>
      </c>
      <c r="C25" s="1">
        <v>0.3</v>
      </c>
      <c r="D25" s="1">
        <v>0.4</v>
      </c>
      <c r="F25" s="1">
        <v>0.4</v>
      </c>
      <c r="G25" s="1">
        <v>0.5</v>
      </c>
      <c r="I25" s="1">
        <v>1.1</v>
      </c>
      <c r="J25" s="1">
        <v>55.6</v>
      </c>
      <c r="K25" s="1">
        <f t="shared" si="2"/>
        <v>54.5</v>
      </c>
      <c r="M25" s="2">
        <f t="shared" si="3"/>
        <v>0.9908256880733946</v>
      </c>
    </row>
    <row r="26" spans="1:13" ht="12.75">
      <c r="A26" s="1">
        <v>13</v>
      </c>
      <c r="C26" s="1">
        <v>0.1</v>
      </c>
      <c r="D26" s="1">
        <v>0.2</v>
      </c>
      <c r="F26" s="1">
        <v>0.2</v>
      </c>
      <c r="G26" s="1">
        <v>0.3</v>
      </c>
      <c r="I26" s="1">
        <v>0.2</v>
      </c>
      <c r="J26" s="1">
        <v>54.2</v>
      </c>
      <c r="K26" s="1">
        <f t="shared" si="2"/>
        <v>54</v>
      </c>
      <c r="M26" s="2">
        <f t="shared" si="3"/>
        <v>1</v>
      </c>
    </row>
    <row r="27" spans="1:13" ht="12.75">
      <c r="A27" s="1">
        <v>14</v>
      </c>
      <c r="C27" s="1">
        <v>0.5</v>
      </c>
      <c r="D27" s="1">
        <v>0.6</v>
      </c>
      <c r="F27" s="1">
        <v>0.1</v>
      </c>
      <c r="G27" s="1">
        <v>0.5</v>
      </c>
      <c r="I27" s="1">
        <v>-1.9</v>
      </c>
      <c r="J27" s="1">
        <v>52.6</v>
      </c>
      <c r="K27" s="1">
        <f t="shared" si="2"/>
        <v>54.5</v>
      </c>
      <c r="M27" s="2">
        <f t="shared" si="3"/>
        <v>0.9908256880733946</v>
      </c>
    </row>
    <row r="28" spans="1:13" ht="12.75">
      <c r="A28" s="1">
        <v>15</v>
      </c>
      <c r="C28" s="1">
        <v>0.5</v>
      </c>
      <c r="D28" s="1">
        <v>0.6</v>
      </c>
      <c r="F28" s="1">
        <v>0.4</v>
      </c>
      <c r="G28" s="1">
        <v>0.5</v>
      </c>
      <c r="I28" s="1">
        <v>0.3</v>
      </c>
      <c r="J28" s="1">
        <v>54.6</v>
      </c>
      <c r="K28" s="1">
        <f t="shared" si="2"/>
        <v>54.300000000000004</v>
      </c>
      <c r="M28" s="2">
        <f t="shared" si="3"/>
        <v>0.9944751381215469</v>
      </c>
    </row>
    <row r="29" spans="1:13" ht="12.75">
      <c r="A29" s="1">
        <v>16</v>
      </c>
      <c r="C29" s="1">
        <v>0.4</v>
      </c>
      <c r="D29" s="1">
        <v>0.5</v>
      </c>
      <c r="F29" s="1">
        <v>0.2</v>
      </c>
      <c r="G29" s="1">
        <v>0.3</v>
      </c>
      <c r="I29" s="1">
        <v>0.1</v>
      </c>
      <c r="J29" s="1">
        <v>54.3</v>
      </c>
      <c r="K29" s="1">
        <f t="shared" si="2"/>
        <v>54.199999999999996</v>
      </c>
      <c r="M29" s="2">
        <f t="shared" si="3"/>
        <v>0.996309963099631</v>
      </c>
    </row>
    <row r="30" spans="1:13" ht="12.75">
      <c r="A30" s="1">
        <v>17</v>
      </c>
      <c r="C30" s="1">
        <v>0.7</v>
      </c>
      <c r="D30" s="1">
        <v>0.9</v>
      </c>
      <c r="F30" s="1">
        <v>0.2</v>
      </c>
      <c r="G30" s="1">
        <v>0.3</v>
      </c>
      <c r="I30" s="1">
        <v>0.3</v>
      </c>
      <c r="J30" s="1">
        <v>54.8</v>
      </c>
      <c r="K30" s="1">
        <f t="shared" si="2"/>
        <v>54.5</v>
      </c>
      <c r="M30" s="2">
        <f t="shared" si="3"/>
        <v>0.9908256880733946</v>
      </c>
    </row>
    <row r="31" spans="1:13" ht="12.75">
      <c r="A31" s="1">
        <v>18</v>
      </c>
      <c r="C31" s="1">
        <v>0.6</v>
      </c>
      <c r="D31" s="1">
        <v>0.8</v>
      </c>
      <c r="F31" s="1">
        <v>0.6</v>
      </c>
      <c r="G31" s="1">
        <v>0.7</v>
      </c>
      <c r="I31" s="1">
        <v>0.1</v>
      </c>
      <c r="J31" s="1">
        <v>54.3</v>
      </c>
      <c r="K31" s="1">
        <f t="shared" si="2"/>
        <v>54.199999999999996</v>
      </c>
      <c r="M31" s="2">
        <f t="shared" si="3"/>
        <v>0.996309963099631</v>
      </c>
    </row>
    <row r="32" spans="1:13" ht="12.75">
      <c r="A32" s="1">
        <v>19</v>
      </c>
      <c r="C32" s="1">
        <v>0.3</v>
      </c>
      <c r="D32" s="1">
        <v>0.5</v>
      </c>
      <c r="F32" s="1">
        <v>0.1</v>
      </c>
      <c r="G32" s="1">
        <v>0.3</v>
      </c>
      <c r="I32" s="1">
        <v>0.1</v>
      </c>
      <c r="J32" s="1">
        <v>54.5</v>
      </c>
      <c r="K32" s="1">
        <f t="shared" si="2"/>
        <v>54.4</v>
      </c>
      <c r="M32" s="2">
        <f t="shared" si="3"/>
        <v>0.9926470588235294</v>
      </c>
    </row>
    <row r="33" spans="1:14" ht="12.75">
      <c r="A33" s="1">
        <v>20</v>
      </c>
      <c r="C33" s="1">
        <v>0.7</v>
      </c>
      <c r="D33" s="1">
        <v>0.9</v>
      </c>
      <c r="F33" s="1">
        <v>0.2</v>
      </c>
      <c r="G33" s="1">
        <v>0.3</v>
      </c>
      <c r="I33" s="1">
        <v>-0.3</v>
      </c>
      <c r="J33" s="1">
        <v>54</v>
      </c>
      <c r="K33" s="11">
        <f t="shared" si="2"/>
        <v>54.3</v>
      </c>
      <c r="L33" s="2">
        <f>AVERAGE(K24:K33)</f>
        <v>54.29</v>
      </c>
      <c r="M33" s="2">
        <f t="shared" si="3"/>
        <v>0.994475138121547</v>
      </c>
      <c r="N33" s="1" t="s">
        <v>42</v>
      </c>
    </row>
    <row r="34" spans="1:14" ht="12.75">
      <c r="A34" s="1">
        <v>20</v>
      </c>
      <c r="I34" s="1">
        <v>0.3</v>
      </c>
      <c r="J34" s="1">
        <v>54.7</v>
      </c>
      <c r="K34" s="11">
        <f t="shared" si="2"/>
        <v>54.400000000000006</v>
      </c>
      <c r="L34" s="2"/>
      <c r="M34" s="2">
        <f t="shared" si="3"/>
        <v>0.9926470588235293</v>
      </c>
      <c r="N34" s="4">
        <v>38069</v>
      </c>
    </row>
    <row r="36" spans="1:14" ht="12.75">
      <c r="A36" s="1">
        <v>21</v>
      </c>
      <c r="C36" s="1">
        <v>1.3</v>
      </c>
      <c r="D36" s="1">
        <v>1.7</v>
      </c>
      <c r="F36" s="1">
        <v>0.3</v>
      </c>
      <c r="G36" s="1">
        <v>0.4</v>
      </c>
      <c r="I36" s="1">
        <v>0</v>
      </c>
      <c r="J36" s="1">
        <v>51.2</v>
      </c>
      <c r="K36" s="1">
        <f aca="true" t="shared" si="4" ref="K36:K45">J36-I36</f>
        <v>51.2</v>
      </c>
      <c r="M36" s="2">
        <f aca="true" t="shared" si="5" ref="M36:M45">$K$13/K36</f>
        <v>1.0546875</v>
      </c>
      <c r="N36" s="4">
        <v>38069</v>
      </c>
    </row>
    <row r="37" spans="1:13" ht="12.75">
      <c r="A37" s="1">
        <v>22</v>
      </c>
      <c r="C37" s="1">
        <v>1.4</v>
      </c>
      <c r="D37" s="1">
        <v>1.9</v>
      </c>
      <c r="F37" s="1">
        <v>0.3</v>
      </c>
      <c r="G37" s="1">
        <v>0.4</v>
      </c>
      <c r="I37" s="1">
        <v>0</v>
      </c>
      <c r="J37" s="1">
        <v>51.2</v>
      </c>
      <c r="K37" s="1">
        <f t="shared" si="4"/>
        <v>51.2</v>
      </c>
      <c r="M37" s="2">
        <f t="shared" si="5"/>
        <v>1.0546875</v>
      </c>
    </row>
    <row r="38" spans="1:13" ht="12.75">
      <c r="A38" s="1">
        <v>23</v>
      </c>
      <c r="C38" s="1">
        <v>0</v>
      </c>
      <c r="D38" s="1">
        <v>0.2</v>
      </c>
      <c r="F38" s="1">
        <v>0.3</v>
      </c>
      <c r="G38" s="1">
        <v>0.4</v>
      </c>
      <c r="I38" s="1">
        <v>0.1</v>
      </c>
      <c r="J38" s="1">
        <v>51.3</v>
      </c>
      <c r="K38" s="1">
        <f t="shared" si="4"/>
        <v>51.199999999999996</v>
      </c>
      <c r="M38" s="2">
        <f t="shared" si="5"/>
        <v>1.0546875</v>
      </c>
    </row>
    <row r="39" spans="1:13" ht="12.75">
      <c r="A39" s="1">
        <v>24</v>
      </c>
      <c r="C39" s="1">
        <v>-0.1</v>
      </c>
      <c r="D39" s="1">
        <v>0.1</v>
      </c>
      <c r="F39" s="1">
        <v>0.2</v>
      </c>
      <c r="G39" s="1">
        <v>0.3</v>
      </c>
      <c r="I39" s="1">
        <v>0.1</v>
      </c>
      <c r="J39" s="1">
        <v>51.8</v>
      </c>
      <c r="K39" s="1">
        <f t="shared" si="4"/>
        <v>51.699999999999996</v>
      </c>
      <c r="M39" s="2">
        <f t="shared" si="5"/>
        <v>1.0444874274661509</v>
      </c>
    </row>
    <row r="40" spans="1:13" ht="12.75">
      <c r="A40" s="1">
        <v>25</v>
      </c>
      <c r="C40" s="1">
        <v>0.1</v>
      </c>
      <c r="D40" s="1">
        <v>0.2</v>
      </c>
      <c r="F40" s="1">
        <v>0.2</v>
      </c>
      <c r="G40" s="1">
        <v>0.3</v>
      </c>
      <c r="I40" s="1">
        <v>-0.1</v>
      </c>
      <c r="J40" s="1">
        <v>51</v>
      </c>
      <c r="K40" s="1">
        <f t="shared" si="4"/>
        <v>51.1</v>
      </c>
      <c r="M40" s="2">
        <f t="shared" si="5"/>
        <v>1.0567514677103718</v>
      </c>
    </row>
    <row r="41" spans="1:13" ht="12.75">
      <c r="A41" s="1">
        <v>26</v>
      </c>
      <c r="C41" s="1">
        <v>-0.1</v>
      </c>
      <c r="D41" s="1">
        <v>-0.2</v>
      </c>
      <c r="F41" s="1">
        <v>0.2</v>
      </c>
      <c r="G41" s="1">
        <v>0.3</v>
      </c>
      <c r="I41" s="1">
        <v>0.1</v>
      </c>
      <c r="J41" s="1">
        <v>51.2</v>
      </c>
      <c r="K41" s="1">
        <f t="shared" si="4"/>
        <v>51.1</v>
      </c>
      <c r="M41" s="2">
        <f t="shared" si="5"/>
        <v>1.0567514677103718</v>
      </c>
    </row>
    <row r="42" spans="1:13" ht="12.75">
      <c r="A42" s="1">
        <v>27</v>
      </c>
      <c r="C42" s="1">
        <v>-0.2</v>
      </c>
      <c r="D42" s="1">
        <v>-0.7</v>
      </c>
      <c r="F42" s="1">
        <v>0.2</v>
      </c>
      <c r="G42" s="1">
        <v>0.3</v>
      </c>
      <c r="I42" s="1">
        <v>0.1</v>
      </c>
      <c r="J42" s="1">
        <v>52</v>
      </c>
      <c r="K42" s="1">
        <f t="shared" si="4"/>
        <v>51.9</v>
      </c>
      <c r="M42" s="2">
        <f t="shared" si="5"/>
        <v>1.0404624277456647</v>
      </c>
    </row>
    <row r="43" spans="1:13" ht="12.75">
      <c r="A43" s="1">
        <v>28</v>
      </c>
      <c r="C43" s="1">
        <v>-0.3</v>
      </c>
      <c r="D43" s="1">
        <v>-0.8</v>
      </c>
      <c r="F43" s="1">
        <v>0.3</v>
      </c>
      <c r="G43" s="1">
        <v>0.4</v>
      </c>
      <c r="I43" s="1">
        <v>0.1</v>
      </c>
      <c r="J43" s="1">
        <v>51.7</v>
      </c>
      <c r="K43" s="1">
        <f t="shared" si="4"/>
        <v>51.6</v>
      </c>
      <c r="M43" s="2">
        <f t="shared" si="5"/>
        <v>1.0465116279069766</v>
      </c>
    </row>
    <row r="44" spans="1:13" ht="12.75">
      <c r="A44" s="1">
        <v>29</v>
      </c>
      <c r="C44" s="1">
        <v>-1.1</v>
      </c>
      <c r="D44" s="1">
        <v>-1.4</v>
      </c>
      <c r="F44" s="1">
        <v>0.2</v>
      </c>
      <c r="G44" s="1">
        <v>0.3</v>
      </c>
      <c r="I44" s="1">
        <v>0.1</v>
      </c>
      <c r="J44" s="1">
        <v>51.5</v>
      </c>
      <c r="K44" s="1">
        <f t="shared" si="4"/>
        <v>51.4</v>
      </c>
      <c r="M44" s="2">
        <f t="shared" si="5"/>
        <v>1.0505836575875487</v>
      </c>
    </row>
    <row r="45" spans="1:13" ht="12.75">
      <c r="A45" s="1">
        <v>30</v>
      </c>
      <c r="C45" s="1">
        <v>-1.3</v>
      </c>
      <c r="D45" s="1">
        <v>-1.5</v>
      </c>
      <c r="F45" s="1">
        <v>0.2</v>
      </c>
      <c r="G45" s="1">
        <v>0.3</v>
      </c>
      <c r="I45" s="1">
        <v>0.1</v>
      </c>
      <c r="J45" s="1">
        <v>52.1</v>
      </c>
      <c r="K45" s="1">
        <f t="shared" si="4"/>
        <v>52</v>
      </c>
      <c r="L45" s="2">
        <f>AVERAGE(K36:K45)</f>
        <v>51.44</v>
      </c>
      <c r="M45" s="2">
        <f t="shared" si="5"/>
        <v>1.0384615384615385</v>
      </c>
    </row>
    <row r="47" spans="1:14" ht="12.75">
      <c r="A47" s="1">
        <v>31</v>
      </c>
      <c r="C47" s="1">
        <v>-0.6</v>
      </c>
      <c r="D47" s="1">
        <v>-0.8</v>
      </c>
      <c r="F47" s="1">
        <v>0.2</v>
      </c>
      <c r="G47" s="1">
        <v>0.3</v>
      </c>
      <c r="I47" s="1">
        <v>0.1</v>
      </c>
      <c r="J47" s="1">
        <v>52.1</v>
      </c>
      <c r="K47" s="1">
        <f aca="true" t="shared" si="6" ref="K47:K55">J47-I47</f>
        <v>52</v>
      </c>
      <c r="M47" s="2">
        <f aca="true" t="shared" si="7" ref="M47:M55">$K$13/K47</f>
        <v>1.0384615384615385</v>
      </c>
      <c r="N47" s="4">
        <v>38069</v>
      </c>
    </row>
    <row r="48" spans="1:13" ht="12.75">
      <c r="A48" s="1">
        <v>32</v>
      </c>
      <c r="C48" s="1">
        <v>-0.1</v>
      </c>
      <c r="D48" s="1">
        <v>-0.3</v>
      </c>
      <c r="F48" s="1">
        <v>0.2</v>
      </c>
      <c r="G48" s="1">
        <v>0.3</v>
      </c>
      <c r="I48" s="1">
        <v>0.1</v>
      </c>
      <c r="J48" s="1">
        <v>52</v>
      </c>
      <c r="K48" s="1">
        <f t="shared" si="6"/>
        <v>51.9</v>
      </c>
      <c r="M48" s="2">
        <f t="shared" si="7"/>
        <v>1.0404624277456647</v>
      </c>
    </row>
    <row r="49" spans="1:13" ht="12.75">
      <c r="A49" s="1">
        <v>33</v>
      </c>
      <c r="C49" s="1">
        <v>0</v>
      </c>
      <c r="D49" s="1">
        <v>0.2</v>
      </c>
      <c r="F49" s="1">
        <v>0.2</v>
      </c>
      <c r="G49" s="1">
        <v>0.3</v>
      </c>
      <c r="I49" s="1">
        <v>0.1</v>
      </c>
      <c r="J49" s="1">
        <v>52.9</v>
      </c>
      <c r="K49" s="1">
        <f t="shared" si="6"/>
        <v>52.8</v>
      </c>
      <c r="M49" s="2">
        <f t="shared" si="7"/>
        <v>1.0227272727272727</v>
      </c>
    </row>
    <row r="50" spans="1:13" ht="12.75">
      <c r="A50" s="1">
        <v>34</v>
      </c>
      <c r="C50" s="1">
        <v>-0.4</v>
      </c>
      <c r="D50" s="1">
        <v>-0.6</v>
      </c>
      <c r="F50" s="1">
        <v>0.3</v>
      </c>
      <c r="G50" s="1">
        <v>0.4</v>
      </c>
      <c r="I50" s="1">
        <v>0.1</v>
      </c>
      <c r="J50" s="1">
        <v>51.9</v>
      </c>
      <c r="K50" s="1">
        <f t="shared" si="6"/>
        <v>51.8</v>
      </c>
      <c r="M50" s="2">
        <f t="shared" si="7"/>
        <v>1.0424710424710426</v>
      </c>
    </row>
    <row r="51" spans="1:13" ht="12.75">
      <c r="A51" s="1">
        <v>35</v>
      </c>
      <c r="C51" s="1">
        <v>0.1</v>
      </c>
      <c r="D51" s="1">
        <v>0.3</v>
      </c>
      <c r="F51" s="1">
        <v>0.2</v>
      </c>
      <c r="G51" s="1">
        <v>0.3</v>
      </c>
      <c r="I51" s="1">
        <v>0.1</v>
      </c>
      <c r="J51" s="1">
        <v>52.5</v>
      </c>
      <c r="K51" s="1">
        <f t="shared" si="6"/>
        <v>52.4</v>
      </c>
      <c r="M51" s="2">
        <f t="shared" si="7"/>
        <v>1.0305343511450382</v>
      </c>
    </row>
    <row r="52" spans="1:14" ht="12.75">
      <c r="A52" s="1">
        <v>36</v>
      </c>
      <c r="C52" s="1">
        <v>0</v>
      </c>
      <c r="D52" s="1">
        <v>-0.3</v>
      </c>
      <c r="F52" s="1">
        <v>0.2</v>
      </c>
      <c r="G52" s="1">
        <v>0.3</v>
      </c>
      <c r="I52" s="1">
        <v>0.2</v>
      </c>
      <c r="J52" s="1">
        <v>53.1</v>
      </c>
      <c r="K52" s="1">
        <f t="shared" si="6"/>
        <v>52.9</v>
      </c>
      <c r="M52" s="2">
        <f t="shared" si="7"/>
        <v>1.0207939508506616</v>
      </c>
      <c r="N52" s="1" t="s">
        <v>43</v>
      </c>
    </row>
    <row r="53" spans="1:13" ht="12.75">
      <c r="A53" s="1">
        <v>37</v>
      </c>
      <c r="C53" s="1">
        <v>-1</v>
      </c>
      <c r="D53" s="1">
        <v>-2</v>
      </c>
      <c r="F53" s="1">
        <v>0.3</v>
      </c>
      <c r="G53" s="1">
        <v>0.4</v>
      </c>
      <c r="I53" s="1">
        <v>0.1</v>
      </c>
      <c r="J53" s="1">
        <v>52.5</v>
      </c>
      <c r="K53" s="1">
        <f t="shared" si="6"/>
        <v>52.4</v>
      </c>
      <c r="M53" s="2">
        <f t="shared" si="7"/>
        <v>1.0305343511450382</v>
      </c>
    </row>
    <row r="54" spans="1:13" ht="12.75">
      <c r="A54" s="1">
        <v>38</v>
      </c>
      <c r="C54" s="1">
        <v>0.4</v>
      </c>
      <c r="D54" s="1">
        <v>0.5</v>
      </c>
      <c r="F54" s="1">
        <v>0.2</v>
      </c>
      <c r="G54" s="1">
        <v>0.3</v>
      </c>
      <c r="I54" s="1">
        <v>0.1</v>
      </c>
      <c r="J54" s="1">
        <v>53.2</v>
      </c>
      <c r="K54" s="1">
        <f t="shared" si="6"/>
        <v>53.1</v>
      </c>
      <c r="M54" s="2">
        <f t="shared" si="7"/>
        <v>1.0169491525423728</v>
      </c>
    </row>
    <row r="55" spans="1:13" ht="12.75">
      <c r="A55" s="1">
        <v>39</v>
      </c>
      <c r="C55" s="1">
        <v>0</v>
      </c>
      <c r="D55" s="1">
        <v>-0.2</v>
      </c>
      <c r="F55" s="1">
        <v>0.2</v>
      </c>
      <c r="G55" s="1">
        <v>0.3</v>
      </c>
      <c r="I55" s="1">
        <v>0.1</v>
      </c>
      <c r="J55" s="1">
        <v>52.8</v>
      </c>
      <c r="K55" s="1">
        <f t="shared" si="6"/>
        <v>52.699999999999996</v>
      </c>
      <c r="L55" s="2">
        <f>AVERAGE(K47:K55)</f>
        <v>52.444444444444436</v>
      </c>
      <c r="M55" s="2">
        <f t="shared" si="7"/>
        <v>1.0246679316888045</v>
      </c>
    </row>
    <row r="56" ht="12.75">
      <c r="A56" s="1">
        <v>40</v>
      </c>
    </row>
    <row r="57" spans="11:14" ht="12.75">
      <c r="K57" s="1">
        <f>MAX(K13:K56)</f>
        <v>54.5</v>
      </c>
      <c r="N57" s="1" t="s">
        <v>44</v>
      </c>
    </row>
    <row r="58" spans="11:14" ht="12.75">
      <c r="K58" s="1">
        <f>MIN(K13:K56)</f>
        <v>51.1</v>
      </c>
      <c r="N58" s="1" t="s">
        <v>45</v>
      </c>
    </row>
    <row r="59" spans="11:14" ht="12.75">
      <c r="K59" s="2">
        <f>AVERAGE(K13:K55)</f>
        <v>53.11025641025641</v>
      </c>
      <c r="L59" s="2"/>
      <c r="N59" s="1" t="s">
        <v>15</v>
      </c>
    </row>
    <row r="60" spans="11:14" ht="12.75">
      <c r="K60" s="1">
        <f>K57-K58</f>
        <v>3.3999999999999986</v>
      </c>
      <c r="N60" s="1" t="s">
        <v>46</v>
      </c>
    </row>
    <row r="61" spans="5:14" ht="12.75">
      <c r="E61" s="5"/>
      <c r="K61" s="1">
        <f>(K60/K59)*100</f>
        <v>6.401776661999707</v>
      </c>
      <c r="N61" s="1" t="s">
        <v>47</v>
      </c>
    </row>
    <row r="63" ht="13.5" thickBot="1"/>
    <row r="64" ht="13.5" thickBot="1">
      <c r="C64" s="13" t="s">
        <v>48</v>
      </c>
    </row>
    <row r="65" spans="1:21" ht="12.75">
      <c r="A65" s="1">
        <v>1</v>
      </c>
      <c r="B65" s="2">
        <f aca="true" t="shared" si="8" ref="B65:B71">K13</f>
        <v>54</v>
      </c>
      <c r="C65" s="13" t="s">
        <v>48</v>
      </c>
      <c r="D65" s="13" t="s">
        <v>49</v>
      </c>
      <c r="F65" s="1">
        <v>51</v>
      </c>
      <c r="G65" s="1">
        <v>51</v>
      </c>
      <c r="I65" s="1">
        <v>51</v>
      </c>
      <c r="K65" s="13" t="s">
        <v>48</v>
      </c>
      <c r="L65" s="13" t="s">
        <v>49</v>
      </c>
      <c r="N65" s="13" t="s">
        <v>48</v>
      </c>
      <c r="O65" s="13" t="s">
        <v>49</v>
      </c>
      <c r="Q65" s="13" t="s">
        <v>48</v>
      </c>
      <c r="R65" s="13" t="s">
        <v>49</v>
      </c>
      <c r="T65" s="13" t="s">
        <v>48</v>
      </c>
      <c r="U65" s="13" t="s">
        <v>49</v>
      </c>
    </row>
    <row r="66" spans="1:21" ht="12.75">
      <c r="A66" s="1">
        <v>2</v>
      </c>
      <c r="B66" s="2">
        <f t="shared" si="8"/>
        <v>54.2</v>
      </c>
      <c r="C66" s="14">
        <v>51</v>
      </c>
      <c r="D66" s="15">
        <v>0</v>
      </c>
      <c r="F66" s="1">
        <v>51.5</v>
      </c>
      <c r="G66" s="1">
        <v>52</v>
      </c>
      <c r="I66" s="1">
        <v>51.2</v>
      </c>
      <c r="K66" s="14">
        <v>51</v>
      </c>
      <c r="L66" s="15">
        <v>0</v>
      </c>
      <c r="N66" s="14">
        <v>51</v>
      </c>
      <c r="O66" s="15">
        <v>0</v>
      </c>
      <c r="Q66" s="14">
        <v>51</v>
      </c>
      <c r="R66" s="15">
        <v>0</v>
      </c>
      <c r="T66" s="14">
        <v>51</v>
      </c>
      <c r="U66" s="15">
        <v>0</v>
      </c>
    </row>
    <row r="67" spans="1:21" ht="12.75">
      <c r="A67" s="1">
        <v>3</v>
      </c>
      <c r="B67" s="2">
        <f t="shared" si="8"/>
        <v>54</v>
      </c>
      <c r="C67" s="14">
        <v>51.5</v>
      </c>
      <c r="D67" s="15">
        <v>6</v>
      </c>
      <c r="F67" s="1">
        <v>52</v>
      </c>
      <c r="G67" s="1">
        <v>53</v>
      </c>
      <c r="I67" s="1">
        <v>51.4</v>
      </c>
      <c r="K67" s="14">
        <v>51.2</v>
      </c>
      <c r="L67" s="15">
        <v>5</v>
      </c>
      <c r="N67" s="14">
        <v>51.2</v>
      </c>
      <c r="O67" s="15">
        <v>0</v>
      </c>
      <c r="Q67" s="14">
        <v>51.2</v>
      </c>
      <c r="R67" s="15">
        <v>5</v>
      </c>
      <c r="T67" s="14">
        <v>51.2</v>
      </c>
      <c r="U67" s="15">
        <v>0</v>
      </c>
    </row>
    <row r="68" spans="1:21" ht="12.75">
      <c r="A68" s="1">
        <v>4</v>
      </c>
      <c r="B68" s="2">
        <f t="shared" si="8"/>
        <v>54.300000000000004</v>
      </c>
      <c r="C68" s="14">
        <v>52</v>
      </c>
      <c r="D68" s="15">
        <v>7</v>
      </c>
      <c r="F68" s="1">
        <v>52.5</v>
      </c>
      <c r="G68" s="1">
        <v>54</v>
      </c>
      <c r="I68" s="1">
        <v>51.6</v>
      </c>
      <c r="K68" s="14">
        <v>51.4</v>
      </c>
      <c r="L68" s="15">
        <v>1</v>
      </c>
      <c r="N68" s="14">
        <v>51.4</v>
      </c>
      <c r="O68" s="15">
        <v>0</v>
      </c>
      <c r="Q68" s="14">
        <v>51.4</v>
      </c>
      <c r="R68" s="15">
        <v>1</v>
      </c>
      <c r="T68" s="14">
        <v>51.4</v>
      </c>
      <c r="U68" s="15">
        <v>0</v>
      </c>
    </row>
    <row r="69" spans="1:21" ht="12.75">
      <c r="A69" s="1">
        <v>5</v>
      </c>
      <c r="B69" s="2">
        <f t="shared" si="8"/>
        <v>54</v>
      </c>
      <c r="C69" s="14">
        <v>52.5</v>
      </c>
      <c r="D69" s="15">
        <v>2</v>
      </c>
      <c r="F69" s="1">
        <v>53</v>
      </c>
      <c r="G69" s="1">
        <v>55</v>
      </c>
      <c r="I69" s="1">
        <v>51.8</v>
      </c>
      <c r="K69" s="14">
        <v>51.6</v>
      </c>
      <c r="L69" s="15">
        <v>1</v>
      </c>
      <c r="N69" s="14">
        <v>51.6</v>
      </c>
      <c r="O69" s="15">
        <v>0</v>
      </c>
      <c r="Q69" s="14">
        <v>51.6</v>
      </c>
      <c r="R69" s="15">
        <v>1</v>
      </c>
      <c r="T69" s="14">
        <v>51.6</v>
      </c>
      <c r="U69" s="15">
        <v>0</v>
      </c>
    </row>
    <row r="70" spans="1:21" ht="12.75">
      <c r="A70" s="1">
        <v>6</v>
      </c>
      <c r="B70" s="2">
        <f t="shared" si="8"/>
        <v>54.2</v>
      </c>
      <c r="C70" s="14">
        <v>53</v>
      </c>
      <c r="D70" s="15">
        <v>3</v>
      </c>
      <c r="F70" s="1">
        <v>53.5</v>
      </c>
      <c r="G70" s="1">
        <v>56</v>
      </c>
      <c r="I70" s="1">
        <v>52</v>
      </c>
      <c r="K70" s="14">
        <v>51.8</v>
      </c>
      <c r="L70" s="15">
        <v>2</v>
      </c>
      <c r="N70" s="14">
        <v>51.8</v>
      </c>
      <c r="O70" s="15">
        <v>0</v>
      </c>
      <c r="Q70" s="14">
        <v>51.8</v>
      </c>
      <c r="R70" s="15">
        <v>1</v>
      </c>
      <c r="T70" s="14">
        <v>51.8</v>
      </c>
      <c r="U70" s="15">
        <v>1</v>
      </c>
    </row>
    <row r="71" spans="1:21" ht="12.75">
      <c r="A71" s="1">
        <v>7</v>
      </c>
      <c r="B71" s="2">
        <f t="shared" si="8"/>
        <v>54.2</v>
      </c>
      <c r="C71" s="14">
        <v>53.5</v>
      </c>
      <c r="D71" s="15">
        <v>1</v>
      </c>
      <c r="F71" s="1">
        <v>54</v>
      </c>
      <c r="G71" s="1">
        <v>57</v>
      </c>
      <c r="I71" s="1">
        <v>52.2</v>
      </c>
      <c r="K71" s="14">
        <v>52</v>
      </c>
      <c r="L71" s="15">
        <v>4</v>
      </c>
      <c r="N71" s="14">
        <v>52</v>
      </c>
      <c r="O71" s="15">
        <v>0</v>
      </c>
      <c r="Q71" s="14">
        <v>52</v>
      </c>
      <c r="R71" s="15">
        <v>2</v>
      </c>
      <c r="T71" s="14">
        <v>52</v>
      </c>
      <c r="U71" s="15">
        <v>2</v>
      </c>
    </row>
    <row r="72" spans="1:21" ht="12.75">
      <c r="A72" s="1">
        <v>8</v>
      </c>
      <c r="C72" s="14">
        <v>54</v>
      </c>
      <c r="D72" s="15">
        <v>5</v>
      </c>
      <c r="F72" s="1">
        <v>54.5</v>
      </c>
      <c r="G72" s="1">
        <v>58</v>
      </c>
      <c r="I72" s="1">
        <v>52.4</v>
      </c>
      <c r="K72" s="14">
        <v>52.2</v>
      </c>
      <c r="L72" s="15">
        <v>0</v>
      </c>
      <c r="N72" s="14">
        <v>52.2</v>
      </c>
      <c r="O72" s="15">
        <v>0</v>
      </c>
      <c r="Q72" s="14">
        <v>52.2</v>
      </c>
      <c r="R72" s="15">
        <v>0</v>
      </c>
      <c r="T72" s="14">
        <v>52.2</v>
      </c>
      <c r="U72" s="15">
        <v>0</v>
      </c>
    </row>
    <row r="73" spans="1:21" ht="12.75">
      <c r="A73" s="1">
        <v>9</v>
      </c>
      <c r="B73" s="2">
        <f>K21</f>
        <v>54.3</v>
      </c>
      <c r="C73" s="14">
        <v>54.5</v>
      </c>
      <c r="D73" s="15">
        <v>14</v>
      </c>
      <c r="F73" s="1">
        <v>55</v>
      </c>
      <c r="G73" s="1">
        <v>59</v>
      </c>
      <c r="I73" s="1">
        <v>52.6</v>
      </c>
      <c r="K73" s="14">
        <v>52.4</v>
      </c>
      <c r="L73" s="15">
        <v>2</v>
      </c>
      <c r="N73" s="14">
        <v>52.4</v>
      </c>
      <c r="O73" s="15">
        <v>0</v>
      </c>
      <c r="Q73" s="14">
        <v>52.4</v>
      </c>
      <c r="R73" s="15">
        <v>0</v>
      </c>
      <c r="T73" s="14">
        <v>52.4</v>
      </c>
      <c r="U73" s="15">
        <v>2</v>
      </c>
    </row>
    <row r="74" spans="1:21" ht="12.75">
      <c r="A74" s="1">
        <v>10</v>
      </c>
      <c r="B74" s="2">
        <f>K22</f>
        <v>54.4</v>
      </c>
      <c r="C74" s="14">
        <v>55</v>
      </c>
      <c r="D74" s="15">
        <v>0</v>
      </c>
      <c r="F74" s="1">
        <v>55.5</v>
      </c>
      <c r="G74" s="1">
        <v>60</v>
      </c>
      <c r="I74" s="1">
        <v>52.8</v>
      </c>
      <c r="K74" s="14">
        <v>52.6</v>
      </c>
      <c r="L74" s="15">
        <v>0</v>
      </c>
      <c r="N74" s="14">
        <v>52.6</v>
      </c>
      <c r="O74" s="15">
        <v>0</v>
      </c>
      <c r="Q74" s="14">
        <v>52.6</v>
      </c>
      <c r="R74" s="15">
        <v>0</v>
      </c>
      <c r="T74" s="14">
        <v>52.6</v>
      </c>
      <c r="U74" s="15">
        <v>0</v>
      </c>
    </row>
    <row r="75" spans="1:21" ht="13.5" thickBot="1">
      <c r="A75" s="1">
        <v>11</v>
      </c>
      <c r="B75" s="2">
        <f aca="true" t="shared" si="9" ref="B75:B84">K24</f>
        <v>54</v>
      </c>
      <c r="C75" s="16" t="s">
        <v>50</v>
      </c>
      <c r="D75" s="16">
        <v>0</v>
      </c>
      <c r="F75" s="1">
        <v>56</v>
      </c>
      <c r="G75" s="1">
        <v>61</v>
      </c>
      <c r="I75" s="1">
        <v>53</v>
      </c>
      <c r="K75" s="14">
        <v>52.8</v>
      </c>
      <c r="L75" s="15">
        <v>2</v>
      </c>
      <c r="N75" s="14">
        <v>52.8</v>
      </c>
      <c r="O75" s="15">
        <v>0</v>
      </c>
      <c r="Q75" s="14">
        <v>52.8</v>
      </c>
      <c r="R75" s="15">
        <v>0</v>
      </c>
      <c r="T75" s="14">
        <v>52.8</v>
      </c>
      <c r="U75" s="15">
        <v>2</v>
      </c>
    </row>
    <row r="76" spans="1:21" ht="13.5" thickBot="1">
      <c r="A76" s="1">
        <v>12</v>
      </c>
      <c r="B76" s="2">
        <f t="shared" si="9"/>
        <v>54.5</v>
      </c>
      <c r="C76" s="16"/>
      <c r="D76" s="16"/>
      <c r="F76" s="1">
        <v>56.5</v>
      </c>
      <c r="G76" s="1">
        <v>62</v>
      </c>
      <c r="I76" s="1">
        <v>53.2</v>
      </c>
      <c r="K76" s="14">
        <v>53</v>
      </c>
      <c r="L76" s="15">
        <v>1</v>
      </c>
      <c r="N76" s="14">
        <v>53</v>
      </c>
      <c r="O76" s="15">
        <v>0</v>
      </c>
      <c r="Q76" s="14">
        <v>53</v>
      </c>
      <c r="R76" s="15">
        <v>0</v>
      </c>
      <c r="T76" s="14">
        <v>53</v>
      </c>
      <c r="U76" s="15">
        <v>1</v>
      </c>
    </row>
    <row r="77" spans="1:21" ht="12.75">
      <c r="A77" s="1">
        <v>13</v>
      </c>
      <c r="B77" s="2">
        <f t="shared" si="9"/>
        <v>54</v>
      </c>
      <c r="F77" s="1">
        <v>57</v>
      </c>
      <c r="G77" s="1">
        <v>63</v>
      </c>
      <c r="I77" s="1">
        <v>53.4</v>
      </c>
      <c r="K77" s="14">
        <v>53.2</v>
      </c>
      <c r="L77" s="15">
        <v>1</v>
      </c>
      <c r="N77" s="14">
        <v>53.2</v>
      </c>
      <c r="O77" s="15">
        <v>0</v>
      </c>
      <c r="Q77" s="14">
        <v>53.2</v>
      </c>
      <c r="R77" s="15">
        <v>0</v>
      </c>
      <c r="T77" s="14">
        <v>53.2</v>
      </c>
      <c r="U77" s="15">
        <v>1</v>
      </c>
    </row>
    <row r="78" spans="1:21" ht="12.75">
      <c r="A78" s="1">
        <v>14</v>
      </c>
      <c r="B78" s="2">
        <f t="shared" si="9"/>
        <v>54.5</v>
      </c>
      <c r="F78" s="1">
        <v>57.5</v>
      </c>
      <c r="G78" s="1">
        <v>64</v>
      </c>
      <c r="I78" s="1">
        <v>53.6</v>
      </c>
      <c r="K78" s="14">
        <v>53.4</v>
      </c>
      <c r="L78" s="15">
        <v>0</v>
      </c>
      <c r="N78" s="14">
        <v>53.4</v>
      </c>
      <c r="O78" s="15">
        <v>0</v>
      </c>
      <c r="Q78" s="14">
        <v>53.4</v>
      </c>
      <c r="R78" s="15">
        <v>0</v>
      </c>
      <c r="T78" s="14">
        <v>53.4</v>
      </c>
      <c r="U78" s="15">
        <v>0</v>
      </c>
    </row>
    <row r="79" spans="1:21" ht="12.75">
      <c r="A79" s="1">
        <v>15</v>
      </c>
      <c r="B79" s="2">
        <f t="shared" si="9"/>
        <v>54.300000000000004</v>
      </c>
      <c r="F79" s="1">
        <v>58</v>
      </c>
      <c r="G79" s="1">
        <v>65</v>
      </c>
      <c r="I79" s="1">
        <v>53.8</v>
      </c>
      <c r="K79" s="14">
        <v>53.6</v>
      </c>
      <c r="L79" s="15">
        <v>0</v>
      </c>
      <c r="N79" s="14">
        <v>53.6</v>
      </c>
      <c r="O79" s="15">
        <v>0</v>
      </c>
      <c r="Q79" s="14">
        <v>53.6</v>
      </c>
      <c r="R79" s="15">
        <v>0</v>
      </c>
      <c r="T79" s="14">
        <v>53.6</v>
      </c>
      <c r="U79" s="15">
        <v>0</v>
      </c>
    </row>
    <row r="80" spans="1:21" ht="12.75">
      <c r="A80" s="1">
        <v>16</v>
      </c>
      <c r="B80" s="2">
        <f t="shared" si="9"/>
        <v>54.199999999999996</v>
      </c>
      <c r="F80" s="1">
        <v>58.5</v>
      </c>
      <c r="G80" s="1">
        <v>66</v>
      </c>
      <c r="I80" s="1">
        <v>54</v>
      </c>
      <c r="K80" s="14">
        <v>53.8</v>
      </c>
      <c r="L80" s="15">
        <v>0</v>
      </c>
      <c r="N80" s="14">
        <v>53.8</v>
      </c>
      <c r="O80" s="15">
        <v>0</v>
      </c>
      <c r="Q80" s="14">
        <v>53.8</v>
      </c>
      <c r="R80" s="15">
        <v>0</v>
      </c>
      <c r="T80" s="14">
        <v>53.8</v>
      </c>
      <c r="U80" s="15">
        <v>0</v>
      </c>
    </row>
    <row r="81" spans="1:21" ht="12.75">
      <c r="A81" s="1">
        <v>17</v>
      </c>
      <c r="B81" s="2">
        <f t="shared" si="9"/>
        <v>54.5</v>
      </c>
      <c r="C81"/>
      <c r="F81" s="1">
        <v>59</v>
      </c>
      <c r="G81" s="1">
        <v>67</v>
      </c>
      <c r="I81" s="1">
        <v>54.2000000000001</v>
      </c>
      <c r="K81" s="14">
        <v>54</v>
      </c>
      <c r="L81" s="15">
        <v>5</v>
      </c>
      <c r="N81" s="14">
        <v>54</v>
      </c>
      <c r="O81" s="15">
        <v>5</v>
      </c>
      <c r="Q81" s="14">
        <v>54</v>
      </c>
      <c r="R81" s="15">
        <v>0</v>
      </c>
      <c r="T81" s="14">
        <v>54</v>
      </c>
      <c r="U81" s="15">
        <v>0</v>
      </c>
    </row>
    <row r="82" spans="1:21" ht="12.75">
      <c r="A82" s="1">
        <v>18</v>
      </c>
      <c r="B82" s="2">
        <f t="shared" si="9"/>
        <v>54.199999999999996</v>
      </c>
      <c r="C82"/>
      <c r="G82" s="1">
        <v>68</v>
      </c>
      <c r="I82" s="1">
        <v>54.4</v>
      </c>
      <c r="K82" s="14">
        <v>54.2000000000001</v>
      </c>
      <c r="L82" s="15">
        <v>5</v>
      </c>
      <c r="N82" s="14">
        <v>54.2000000000001</v>
      </c>
      <c r="O82" s="15">
        <v>5</v>
      </c>
      <c r="Q82" s="14">
        <v>54.2000000000001</v>
      </c>
      <c r="R82" s="15">
        <v>0</v>
      </c>
      <c r="T82" s="14">
        <v>54.2000000000001</v>
      </c>
      <c r="U82" s="15">
        <v>0</v>
      </c>
    </row>
    <row r="83" spans="1:21" ht="12.75">
      <c r="A83" s="1">
        <v>19</v>
      </c>
      <c r="B83" s="2">
        <f t="shared" si="9"/>
        <v>54.4</v>
      </c>
      <c r="C83"/>
      <c r="G83" s="1">
        <v>69</v>
      </c>
      <c r="I83" s="1">
        <v>54.6000000000001</v>
      </c>
      <c r="K83" s="14">
        <v>54.4</v>
      </c>
      <c r="L83" s="15">
        <v>6</v>
      </c>
      <c r="N83" s="14">
        <v>54.4</v>
      </c>
      <c r="O83" s="15">
        <v>6</v>
      </c>
      <c r="Q83" s="14">
        <v>54.4</v>
      </c>
      <c r="R83" s="15">
        <v>0</v>
      </c>
      <c r="T83" s="14">
        <v>54.4</v>
      </c>
      <c r="U83" s="15">
        <v>0</v>
      </c>
    </row>
    <row r="84" spans="1:21" ht="12.75">
      <c r="A84" s="1">
        <v>20</v>
      </c>
      <c r="B84" s="2">
        <f t="shared" si="9"/>
        <v>54.3</v>
      </c>
      <c r="C84"/>
      <c r="G84" s="1">
        <v>70</v>
      </c>
      <c r="I84" s="1">
        <v>54.8</v>
      </c>
      <c r="K84" s="14">
        <v>54.6000000000001</v>
      </c>
      <c r="L84" s="15">
        <v>3</v>
      </c>
      <c r="N84" s="14">
        <v>54.6000000000001</v>
      </c>
      <c r="O84" s="15">
        <v>3</v>
      </c>
      <c r="Q84" s="14">
        <v>54.6000000000001</v>
      </c>
      <c r="R84" s="15">
        <v>0</v>
      </c>
      <c r="T84" s="14">
        <v>54.6000000000001</v>
      </c>
      <c r="U84" s="15">
        <v>0</v>
      </c>
    </row>
    <row r="85" spans="1:21" ht="12.75">
      <c r="A85" s="1">
        <v>21</v>
      </c>
      <c r="B85" s="2">
        <f aca="true" t="shared" si="10" ref="B85:B94">K36</f>
        <v>51.2</v>
      </c>
      <c r="C85"/>
      <c r="G85" s="1">
        <v>71</v>
      </c>
      <c r="I85" s="1">
        <v>55.0000000000001</v>
      </c>
      <c r="K85" s="14">
        <v>54.8</v>
      </c>
      <c r="L85" s="15">
        <v>0</v>
      </c>
      <c r="N85" s="14">
        <v>54.8</v>
      </c>
      <c r="O85" s="15">
        <v>0</v>
      </c>
      <c r="Q85" s="14">
        <v>54.8</v>
      </c>
      <c r="R85" s="15">
        <v>0</v>
      </c>
      <c r="T85" s="14">
        <v>54.8</v>
      </c>
      <c r="U85" s="15">
        <v>0</v>
      </c>
    </row>
    <row r="86" spans="1:21" ht="12.75">
      <c r="A86" s="1">
        <v>22</v>
      </c>
      <c r="B86" s="2">
        <f t="shared" si="10"/>
        <v>51.2</v>
      </c>
      <c r="C86"/>
      <c r="G86" s="1">
        <v>72</v>
      </c>
      <c r="K86" s="14">
        <v>55.0000000000001</v>
      </c>
      <c r="L86" s="15">
        <v>0</v>
      </c>
      <c r="N86" s="14">
        <v>55.0000000000001</v>
      </c>
      <c r="O86" s="15">
        <v>0</v>
      </c>
      <c r="Q86" s="14">
        <v>55.0000000000001</v>
      </c>
      <c r="R86" s="15">
        <v>0</v>
      </c>
      <c r="T86" s="14">
        <v>55.0000000000001</v>
      </c>
      <c r="U86" s="15">
        <v>0</v>
      </c>
    </row>
    <row r="87" spans="1:21" ht="13.5" thickBot="1">
      <c r="A87" s="1">
        <v>23</v>
      </c>
      <c r="B87" s="2">
        <f t="shared" si="10"/>
        <v>51.199999999999996</v>
      </c>
      <c r="C87"/>
      <c r="K87" s="16" t="s">
        <v>50</v>
      </c>
      <c r="L87" s="16">
        <v>0</v>
      </c>
      <c r="N87" s="16" t="s">
        <v>50</v>
      </c>
      <c r="O87" s="16">
        <v>0</v>
      </c>
      <c r="Q87" s="16" t="s">
        <v>50</v>
      </c>
      <c r="R87" s="16">
        <v>0</v>
      </c>
      <c r="T87" s="16" t="s">
        <v>50</v>
      </c>
      <c r="U87" s="16">
        <v>0</v>
      </c>
    </row>
    <row r="88" spans="1:3" ht="12.75">
      <c r="A88" s="1">
        <v>24</v>
      </c>
      <c r="B88" s="2">
        <f t="shared" si="10"/>
        <v>51.699999999999996</v>
      </c>
      <c r="C88"/>
    </row>
    <row r="89" spans="1:3" ht="12.75">
      <c r="A89" s="1">
        <v>25</v>
      </c>
      <c r="B89" s="2">
        <f t="shared" si="10"/>
        <v>51.1</v>
      </c>
      <c r="C89"/>
    </row>
    <row r="90" spans="1:2" ht="12.75">
      <c r="A90" s="1">
        <v>26</v>
      </c>
      <c r="B90" s="2">
        <f t="shared" si="10"/>
        <v>51.1</v>
      </c>
    </row>
    <row r="91" spans="1:2" ht="12.75">
      <c r="A91" s="1">
        <v>27</v>
      </c>
      <c r="B91" s="2">
        <f t="shared" si="10"/>
        <v>51.9</v>
      </c>
    </row>
    <row r="92" spans="1:2" ht="12.75">
      <c r="A92" s="1">
        <v>28</v>
      </c>
      <c r="B92" s="2">
        <f t="shared" si="10"/>
        <v>51.6</v>
      </c>
    </row>
    <row r="93" spans="1:2" ht="12.75">
      <c r="A93" s="1">
        <v>29</v>
      </c>
      <c r="B93" s="2">
        <f t="shared" si="10"/>
        <v>51.4</v>
      </c>
    </row>
    <row r="94" spans="1:2" ht="12.75">
      <c r="A94" s="1">
        <v>30</v>
      </c>
      <c r="B94" s="2">
        <f t="shared" si="10"/>
        <v>52</v>
      </c>
    </row>
    <row r="95" spans="1:2" ht="12.75">
      <c r="A95" s="1">
        <v>31</v>
      </c>
      <c r="B95" s="2">
        <f aca="true" t="shared" si="11" ref="B95:B103">K47</f>
        <v>52</v>
      </c>
    </row>
    <row r="96" spans="1:2" ht="12.75">
      <c r="A96" s="1">
        <v>32</v>
      </c>
      <c r="B96" s="2">
        <f t="shared" si="11"/>
        <v>51.9</v>
      </c>
    </row>
    <row r="97" spans="1:2" ht="12.75">
      <c r="A97" s="1">
        <v>33</v>
      </c>
      <c r="B97" s="2">
        <f t="shared" si="11"/>
        <v>52.8</v>
      </c>
    </row>
    <row r="98" spans="1:2" ht="12.75">
      <c r="A98" s="1">
        <v>34</v>
      </c>
      <c r="B98" s="2">
        <f t="shared" si="11"/>
        <v>51.8</v>
      </c>
    </row>
    <row r="99" spans="1:2" ht="12.75">
      <c r="A99" s="1">
        <v>35</v>
      </c>
      <c r="B99" s="2">
        <f t="shared" si="11"/>
        <v>52.4</v>
      </c>
    </row>
    <row r="100" spans="1:2" ht="12.75">
      <c r="A100" s="1">
        <v>36</v>
      </c>
      <c r="B100" s="2">
        <f t="shared" si="11"/>
        <v>52.9</v>
      </c>
    </row>
    <row r="101" spans="1:2" ht="12.75">
      <c r="A101" s="1">
        <v>37</v>
      </c>
      <c r="B101" s="2">
        <f t="shared" si="11"/>
        <v>52.4</v>
      </c>
    </row>
    <row r="102" spans="1:2" ht="12.75">
      <c r="A102" s="1">
        <v>38</v>
      </c>
      <c r="B102" s="2">
        <f t="shared" si="11"/>
        <v>53.1</v>
      </c>
    </row>
    <row r="103" spans="1:2" ht="12.75">
      <c r="A103" s="1">
        <v>39</v>
      </c>
      <c r="B103" s="2">
        <f t="shared" si="11"/>
        <v>52.699999999999996</v>
      </c>
    </row>
  </sheetData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2006-05-26T13:46:32Z</cp:lastPrinted>
  <dcterms:created xsi:type="dcterms:W3CDTF">2006-04-27T13:18:28Z</dcterms:created>
  <dcterms:modified xsi:type="dcterms:W3CDTF">2006-05-26T13:56:18Z</dcterms:modified>
  <cp:category/>
  <cp:version/>
  <cp:contentType/>
  <cp:contentStatus/>
</cp:coreProperties>
</file>