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7355" windowHeight="11505" activeTab="8"/>
  </bookViews>
  <sheets>
    <sheet name="14" sheetId="1" r:id="rId1"/>
    <sheet name="28" sheetId="2" r:id="rId2"/>
    <sheet name="56" sheetId="3" r:id="rId3"/>
    <sheet name="84" sheetId="4" r:id="rId4"/>
    <sheet name="112" sheetId="5" r:id="rId5"/>
    <sheet name="182" sheetId="6" r:id="rId6"/>
    <sheet name="252" sheetId="7" r:id="rId7"/>
    <sheet name="526" sheetId="8" r:id="rId8"/>
    <sheet name="Comparator" sheetId="9" r:id="rId9"/>
  </sheets>
  <definedNames/>
  <calcPr fullCalcOnLoad="1"/>
</workbook>
</file>

<file path=xl/sharedStrings.xml><?xml version="1.0" encoding="utf-8"?>
<sst xmlns="http://schemas.openxmlformats.org/spreadsheetml/2006/main" count="273" uniqueCount="59">
  <si>
    <t>CH 01</t>
  </si>
  <si>
    <t>Time in seconds from 00:00, 1 Jan 1904</t>
  </si>
  <si>
    <t>Time</t>
  </si>
  <si>
    <t>Amps</t>
  </si>
  <si>
    <t>Hz</t>
  </si>
  <si>
    <t>Sigma [1/s]</t>
  </si>
  <si>
    <t>Periods [s]</t>
  </si>
  <si>
    <t>average</t>
  </si>
  <si>
    <t>stdev</t>
  </si>
  <si>
    <t>before</t>
  </si>
  <si>
    <t xml:space="preserve"> during</t>
  </si>
  <si>
    <t xml:space="preserve"> after</t>
  </si>
  <si>
    <t>delta during %</t>
  </si>
  <si>
    <t>delta after %</t>
  </si>
  <si>
    <t>delta during</t>
  </si>
  <si>
    <t>CH 02</t>
  </si>
  <si>
    <t>CH 03</t>
  </si>
  <si>
    <t>CH 04</t>
  </si>
  <si>
    <t>Energy   :    60.12 [MeV]</t>
  </si>
  <si>
    <t xml:space="preserve"> Run time :       56 [sec]</t>
  </si>
  <si>
    <t xml:space="preserve"> Fluence  : 1.034e+10 [p/cm2]</t>
  </si>
  <si>
    <t xml:space="preserve"> Dose     : 1.416e+03 [rad]</t>
  </si>
  <si>
    <t xml:space="preserve"> Flux     : 1.847e+08 [p/cm2/sec]</t>
  </si>
  <si>
    <t xml:space="preserve"> Doserate : 2.529e+01 [rad/sec]</t>
  </si>
  <si>
    <t xml:space="preserve"> Run time :      133 [sec]</t>
  </si>
  <si>
    <t xml:space="preserve"> Fluence  : 2.023e+10 [p/cm2]</t>
  </si>
  <si>
    <t xml:space="preserve"> Dose     : 2.771e+03 [rad]</t>
  </si>
  <si>
    <t xml:space="preserve"> Flux     : 1.521e+08 [p/cm2/sec]</t>
  </si>
  <si>
    <t xml:space="preserve"> Doserate : 2.084e+01 [rad/sec]</t>
  </si>
  <si>
    <t xml:space="preserve"> Run time :       53 [sec]</t>
  </si>
  <si>
    <t xml:space="preserve"> Fluence  : 1.042e+10 [p/cm2]</t>
  </si>
  <si>
    <t xml:space="preserve"> Dose     : 1.427e+03 [rad]</t>
  </si>
  <si>
    <t xml:space="preserve"> Flux     : 1.965e+08 [p/cm2/sec]</t>
  </si>
  <si>
    <t xml:space="preserve"> Doserate : 2.692e+01 [rad/sec]</t>
  </si>
  <si>
    <t xml:space="preserve"> Run time :      135 [sec]</t>
  </si>
  <si>
    <t xml:space="preserve"> Fluence  : 2.016e+10 [p/cm2]</t>
  </si>
  <si>
    <t xml:space="preserve"> Dose     : 2.762e+03 [rad]</t>
  </si>
  <si>
    <t xml:space="preserve"> Flux     : 1.494e+08 [p/cm2/sec]</t>
  </si>
  <si>
    <t xml:space="preserve"> Doserate : 2.046e+01 [rad/sec]</t>
  </si>
  <si>
    <t xml:space="preserve"> Run time :      123 [sec]</t>
  </si>
  <si>
    <t xml:space="preserve"> Fluence  : 2.015e+10 [p/cm2]</t>
  </si>
  <si>
    <t xml:space="preserve"> Dose     : 2.761e+03 [rad]</t>
  </si>
  <si>
    <t xml:space="preserve"> Flux     : 1.639e+08 [p/cm2/sec]</t>
  </si>
  <si>
    <t xml:space="preserve"> Doserate : 2.245e+01 [rad/sec]</t>
  </si>
  <si>
    <t xml:space="preserve"> Run time :      243 [sec]</t>
  </si>
  <si>
    <t xml:space="preserve"> Fluence  : 5.040e+10 [p/cm2]</t>
  </si>
  <si>
    <t xml:space="preserve"> Dose     : 6.904e+03 [rad]</t>
  </si>
  <si>
    <t xml:space="preserve"> Flux     : 2.074e+08 [p/cm2/sec]</t>
  </si>
  <si>
    <t xml:space="preserve"> Doserate : 2.841e+01 [rad/sec]</t>
  </si>
  <si>
    <t xml:space="preserve"> Run time :      250 [sec]</t>
  </si>
  <si>
    <t xml:space="preserve"> Fluence  : 5.030e+10 [p/cm2]</t>
  </si>
  <si>
    <t xml:space="preserve"> Dose     : 6.891e+03 [rad]</t>
  </si>
  <si>
    <t xml:space="preserve"> Flux     : 2.012e+08 [p/cm2/sec]</t>
  </si>
  <si>
    <t xml:space="preserve"> Doserate : 2.756e+01 [rad/sec]</t>
  </si>
  <si>
    <t xml:space="preserve"> Run time :     1033 [sec]</t>
  </si>
  <si>
    <t xml:space="preserve"> Fluence  : 2.002e+11 [p/cm2]</t>
  </si>
  <si>
    <t xml:space="preserve"> Dose     : 2.742e+04 [rad]</t>
  </si>
  <si>
    <t xml:space="preserve"> Flux     : 1.938e+08 [p/cm2/sec]</t>
  </si>
  <si>
    <t xml:space="preserve"> Doserate : 2.654e+01 [rad/sec]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</si>
</sst>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[$-F400]h:mm:ss\ AM/PM"/>
    <numFmt numFmtId="171" formatCode="hh:mm:ss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Comparator 14.27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'14'!$A$16:$A$48</c:f>
              <c:strCache/>
            </c:strRef>
          </c:xVal>
          <c:yVal>
            <c:numRef>
              <c:f>'14'!$D$16:$D$48</c:f>
              <c:numCache/>
            </c:numRef>
          </c:yVal>
          <c:smooth val="0"/>
        </c:ser>
        <c:axId val="15037909"/>
        <c:axId val="1123454"/>
      </c:scatterChart>
      <c:val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3454"/>
        <c:crosses val="autoZero"/>
        <c:crossBetween val="midCat"/>
        <c:dispUnits/>
      </c:valAx>
      <c:valAx>
        <c:axId val="1123454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37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Comparator 14.16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'28'!$B$12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'28'!$A$16:$A$48</c:f>
              <c:str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strCache>
            </c:strRef>
          </c:xVal>
          <c:yVal>
            <c:numRef>
              <c:f>'28'!$D$16:$D$48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10111087"/>
        <c:axId val="23890920"/>
      </c:scatterChart>
      <c:val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90920"/>
        <c:crosses val="autoZero"/>
        <c:crossBetween val="midCat"/>
        <c:dispUnits/>
      </c:valAx>
      <c:valAx>
        <c:axId val="2389092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1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Comparator 27.71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'56'!$A$16:$A$48</c:f>
              <c:str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strCache>
            </c:strRef>
          </c:xVal>
          <c:yVal>
            <c:numRef>
              <c:f>'56'!$D$16:$D$48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13691689"/>
        <c:axId val="56116338"/>
      </c:scatterChart>
      <c:val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6338"/>
        <c:crosses val="autoZero"/>
        <c:crossBetween val="midCat"/>
        <c:dispUnits/>
      </c:valAx>
      <c:valAx>
        <c:axId val="56116338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91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Comparator 27.62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'84'!$B$12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'84'!$A$16:$A$48</c:f>
              <c:strCache/>
            </c:strRef>
          </c:xVal>
          <c:yVal>
            <c:numRef>
              <c:f>'84'!$D$16:$D$48</c:f>
              <c:numCache/>
            </c:numRef>
          </c:yVal>
          <c:smooth val="0"/>
        </c:ser>
        <c:axId val="35284995"/>
        <c:axId val="49129500"/>
      </c:scatterChart>
      <c:val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9500"/>
        <c:crosses val="autoZero"/>
        <c:crossBetween val="midCat"/>
        <c:dispUnits/>
      </c:valAx>
      <c:valAx>
        <c:axId val="4912950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84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Comparator 27.61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'112'!$B$12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'112'!$A$16:$A$48</c:f>
              <c:strCache/>
            </c:strRef>
          </c:xVal>
          <c:yVal>
            <c:numRef>
              <c:f>'112'!$D$16:$D$48</c:f>
              <c:numCache/>
            </c:numRef>
          </c:yVal>
          <c:smooth val="0"/>
        </c:ser>
        <c:axId val="39512317"/>
        <c:axId val="20066534"/>
      </c:scatterChart>
      <c:val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crossBetween val="midCat"/>
        <c:dispUnits/>
      </c:valAx>
      <c:valAx>
        <c:axId val="20066534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Comparator 69.04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'182'!$B$12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'182'!$A$16:$A$48</c:f>
              <c:strCache/>
            </c:strRef>
          </c:xVal>
          <c:yVal>
            <c:numRef>
              <c:f>'182'!$D$16:$D$48</c:f>
              <c:numCache/>
            </c:numRef>
          </c:yVal>
          <c:smooth val="0"/>
        </c:ser>
        <c:ser>
          <c:idx val="2"/>
          <c:order val="1"/>
          <c:tx>
            <c:strRef>
              <c:f>'182'!$R$12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'182'!$Q$16:$Q$36</c:f>
              <c:strCache/>
            </c:strRef>
          </c:xVal>
          <c:yVal>
            <c:numRef>
              <c:f>'182'!$T$16:$T$35</c:f>
              <c:numCache/>
            </c:numRef>
          </c:yVal>
          <c:smooth val="0"/>
        </c:ser>
        <c:axId val="46381079"/>
        <c:axId val="14776528"/>
      </c:scatterChart>
      <c:val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76528"/>
        <c:crosses val="autoZero"/>
        <c:crossBetween val="midCat"/>
        <c:dispUnits/>
      </c:valAx>
      <c:valAx>
        <c:axId val="14776528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1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Comparator 68.91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'252'!$B$12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'252'!$A$16:$A$48</c:f>
              <c:strCache/>
            </c:strRef>
          </c:xVal>
          <c:yVal>
            <c:numRef>
              <c:f>'252'!$D$16:$D$48</c:f>
              <c:numCache/>
            </c:numRef>
          </c:yVal>
          <c:smooth val="0"/>
        </c:ser>
        <c:ser>
          <c:idx val="0"/>
          <c:order val="1"/>
          <c:tx>
            <c:strRef>
              <c:f>'252'!$J$12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'252'!$I$16:$I$47</c:f>
              <c:strCache/>
            </c:strRef>
          </c:xVal>
          <c:yVal>
            <c:numRef>
              <c:f>'252'!$L$16:$L$47</c:f>
              <c:numCache/>
            </c:numRef>
          </c:yVal>
          <c:smooth val="0"/>
        </c:ser>
        <c:ser>
          <c:idx val="2"/>
          <c:order val="2"/>
          <c:tx>
            <c:strRef>
              <c:f>'252'!$R$12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'252'!$Q$16:$Q$47</c:f>
              <c:strCache/>
            </c:strRef>
          </c:xVal>
          <c:yVal>
            <c:numRef>
              <c:f>'252'!$T$16:$T$47</c:f>
              <c:numCache/>
            </c:numRef>
          </c:yVal>
          <c:smooth val="0"/>
        </c:ser>
        <c:ser>
          <c:idx val="3"/>
          <c:order val="3"/>
          <c:tx>
            <c:strRef>
              <c:f>'252'!$Z$12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'252'!$Y$16:$Y$47</c:f>
              <c:strCache/>
            </c:strRef>
          </c:xVal>
          <c:yVal>
            <c:numRef>
              <c:f>'252'!$AB$16:$AB$47</c:f>
              <c:numCache/>
            </c:numRef>
          </c:yVal>
          <c:smooth val="0"/>
        </c:ser>
        <c:axId val="65879889"/>
        <c:axId val="56048090"/>
      </c:scatterChart>
      <c:val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48090"/>
        <c:crosses val="autoZero"/>
        <c:crossBetween val="midCat"/>
        <c:dispUnits/>
      </c:valAx>
      <c:valAx>
        <c:axId val="5604809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9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Comparator 274.2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75"/>
          <c:w val="0.814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'526'!$B$12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'526'!$A$16:$A$48</c:f>
              <c:strCache/>
            </c:strRef>
          </c:xVal>
          <c:yVal>
            <c:numRef>
              <c:f>'526'!$D$16:$D$48</c:f>
              <c:numCache/>
            </c:numRef>
          </c:yVal>
          <c:smooth val="0"/>
        </c:ser>
        <c:ser>
          <c:idx val="0"/>
          <c:order val="1"/>
          <c:tx>
            <c:strRef>
              <c:f>'526'!$J$12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'526'!$I$16:$I$47</c:f>
              <c:strCache/>
            </c:strRef>
          </c:xVal>
          <c:yVal>
            <c:numRef>
              <c:f>'526'!$L$16:$L$47</c:f>
              <c:numCache/>
            </c:numRef>
          </c:yVal>
          <c:smooth val="0"/>
        </c:ser>
        <c:ser>
          <c:idx val="2"/>
          <c:order val="2"/>
          <c:tx>
            <c:strRef>
              <c:f>'526'!$R$12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'526'!$Q$16:$Q$47</c:f>
              <c:strCache/>
            </c:strRef>
          </c:xVal>
          <c:yVal>
            <c:numRef>
              <c:f>'526'!$T$16:$T$47</c:f>
              <c:numCache/>
            </c:numRef>
          </c:yVal>
          <c:smooth val="0"/>
        </c:ser>
        <c:ser>
          <c:idx val="3"/>
          <c:order val="3"/>
          <c:tx>
            <c:strRef>
              <c:f>'526'!$Z$12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'526'!$Y$16:$Y$47</c:f>
              <c:strCache/>
            </c:strRef>
          </c:xVal>
          <c:yVal>
            <c:numRef>
              <c:f>'526'!$AB$16:$AB$47</c:f>
              <c:numCache/>
            </c:numRef>
          </c:yVal>
          <c:smooth val="0"/>
        </c:ser>
        <c:axId val="34670763"/>
        <c:axId val="43601412"/>
      </c:scatterChart>
      <c:val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01412"/>
        <c:crosses val="autoZero"/>
        <c:crossBetween val="midCat"/>
        <c:dispUnits/>
      </c:valAx>
      <c:valAx>
        <c:axId val="43601412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'14'!$B$12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'14'!$A$16:$A$48</c:f>
              <c:strCache>
                <c:ptCount val="33"/>
                <c:pt idx="0">
                  <c:v>37751.02831601851</c:v>
                </c:pt>
                <c:pt idx="1">
                  <c:v>37751.02854748842</c:v>
                </c:pt>
                <c:pt idx="2">
                  <c:v>37751.028663275465</c:v>
                </c:pt>
                <c:pt idx="3">
                  <c:v>37751.02877895833</c:v>
                </c:pt>
                <c:pt idx="4">
                  <c:v>37751.028894745374</c:v>
                </c:pt>
                <c:pt idx="5">
                  <c:v>37751.02901042824</c:v>
                </c:pt>
                <c:pt idx="6">
                  <c:v>37751.02913201389</c:v>
                </c:pt>
                <c:pt idx="7">
                  <c:v>37751.02925348379</c:v>
                </c:pt>
                <c:pt idx="8">
                  <c:v>37751.02936927083</c:v>
                </c:pt>
                <c:pt idx="9">
                  <c:v>37751.029484942126</c:v>
                </c:pt>
                <c:pt idx="10">
                  <c:v>37751.02960074074</c:v>
                </c:pt>
                <c:pt idx="11">
                  <c:v>37751.029716412035</c:v>
                </c:pt>
                <c:pt idx="12">
                  <c:v>37751.02983221065</c:v>
                </c:pt>
                <c:pt idx="13">
                  <c:v>37751.030057881944</c:v>
                </c:pt>
                <c:pt idx="14">
                  <c:v>37751.030098449075</c:v>
                </c:pt>
                <c:pt idx="15">
                  <c:v>37751.03013890046</c:v>
                </c:pt>
              </c:strCache>
            </c:strRef>
          </c:xVal>
          <c:yVal>
            <c:numRef>
              <c:f>'14'!$D$16:$D$48</c:f>
              <c:numCache>
                <c:ptCount val="33"/>
                <c:pt idx="0">
                  <c:v>5.123483726</c:v>
                </c:pt>
                <c:pt idx="1">
                  <c:v>5.124051048</c:v>
                </c:pt>
                <c:pt idx="2">
                  <c:v>5.123805</c:v>
                </c:pt>
                <c:pt idx="3">
                  <c:v>5.124069342</c:v>
                </c:pt>
                <c:pt idx="4">
                  <c:v>5.279424706</c:v>
                </c:pt>
                <c:pt idx="5">
                  <c:v>5.318713404</c:v>
                </c:pt>
                <c:pt idx="6">
                  <c:v>5.311020931</c:v>
                </c:pt>
                <c:pt idx="7">
                  <c:v>5.320169006</c:v>
                </c:pt>
                <c:pt idx="8">
                  <c:v>5.320171204</c:v>
                </c:pt>
                <c:pt idx="9">
                  <c:v>5.236994295</c:v>
                </c:pt>
                <c:pt idx="10">
                  <c:v>5.123001272</c:v>
                </c:pt>
                <c:pt idx="11">
                  <c:v>5.123322859</c:v>
                </c:pt>
                <c:pt idx="12">
                  <c:v>5.124668465</c:v>
                </c:pt>
                <c:pt idx="13">
                  <c:v>5.122302888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'28'!$B$12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'28'!$A$16:$A$48</c:f>
              <c:strCache>
                <c:ptCount val="33"/>
                <c:pt idx="0">
                  <c:v>37751.03035309028</c:v>
                </c:pt>
                <c:pt idx="1">
                  <c:v>37751.03046877315</c:v>
                </c:pt>
                <c:pt idx="2">
                  <c:v>37751.03058456018</c:v>
                </c:pt>
                <c:pt idx="3">
                  <c:v>37751.03070023148</c:v>
                </c:pt>
                <c:pt idx="4">
                  <c:v>37751.03081603009</c:v>
                </c:pt>
                <c:pt idx="5">
                  <c:v>37751.03093170139</c:v>
                </c:pt>
                <c:pt idx="6">
                  <c:v>37751.0310475</c:v>
                </c:pt>
                <c:pt idx="7">
                  <c:v>37751.031163287036</c:v>
                </c:pt>
                <c:pt idx="8">
                  <c:v>37751.031284756944</c:v>
                </c:pt>
                <c:pt idx="9">
                  <c:v>37751.03140634259</c:v>
                </c:pt>
                <c:pt idx="10">
                  <c:v>37751.03152202546</c:v>
                </c:pt>
                <c:pt idx="11">
                  <c:v>37751.03174769676</c:v>
                </c:pt>
                <c:pt idx="12">
                  <c:v>37751.03186928241</c:v>
                </c:pt>
                <c:pt idx="13">
                  <c:v>37751.03197915509</c:v>
                </c:pt>
                <c:pt idx="14">
                  <c:v>37751.03204290509</c:v>
                </c:pt>
                <c:pt idx="15">
                  <c:v>37751.032083356484</c:v>
                </c:pt>
              </c:strCache>
            </c:strRef>
          </c:xVal>
          <c:yVal>
            <c:numRef>
              <c:f>'28'!$D$16:$D$48</c:f>
              <c:numCache>
                <c:ptCount val="33"/>
                <c:pt idx="0">
                  <c:v>5.123980744</c:v>
                </c:pt>
                <c:pt idx="1">
                  <c:v>5.123467076</c:v>
                </c:pt>
                <c:pt idx="2">
                  <c:v>5.123426888</c:v>
                </c:pt>
                <c:pt idx="3">
                  <c:v>5.207848127</c:v>
                </c:pt>
                <c:pt idx="4">
                  <c:v>5.30289717</c:v>
                </c:pt>
                <c:pt idx="5">
                  <c:v>5.297620615</c:v>
                </c:pt>
                <c:pt idx="6">
                  <c:v>5.315576432</c:v>
                </c:pt>
                <c:pt idx="7">
                  <c:v>5.305468815</c:v>
                </c:pt>
                <c:pt idx="8">
                  <c:v>5.301379804</c:v>
                </c:pt>
                <c:pt idx="9">
                  <c:v>5.122210249</c:v>
                </c:pt>
                <c:pt idx="10">
                  <c:v>5.123096051</c:v>
                </c:pt>
                <c:pt idx="11">
                  <c:v>5.122985932</c:v>
                </c:pt>
                <c:pt idx="12">
                  <c:v>5.12459604</c:v>
                </c:pt>
                <c:pt idx="13">
                  <c:v>5.122937369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'56'!$B$12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'56'!$A$16:$A$48</c:f>
              <c:strCache>
                <c:ptCount val="33"/>
                <c:pt idx="0">
                  <c:v>37751.03226278935</c:v>
                </c:pt>
                <c:pt idx="1">
                  <c:v>37751.032378460644</c:v>
                </c:pt>
                <c:pt idx="2">
                  <c:v>37751.03249424769</c:v>
                </c:pt>
                <c:pt idx="3">
                  <c:v>37751.0326100463</c:v>
                </c:pt>
                <c:pt idx="4">
                  <c:v>37751.03272571759</c:v>
                </c:pt>
                <c:pt idx="5">
                  <c:v>37751.03284730324</c:v>
                </c:pt>
                <c:pt idx="6">
                  <c:v>37751.03296877315</c:v>
                </c:pt>
                <c:pt idx="7">
                  <c:v>37751.0330903588</c:v>
                </c:pt>
                <c:pt idx="8">
                  <c:v>37751.03321184027</c:v>
                </c:pt>
                <c:pt idx="9">
                  <c:v>37751.03343751157</c:v>
                </c:pt>
                <c:pt idx="10">
                  <c:v>37751.033559097224</c:v>
                </c:pt>
                <c:pt idx="11">
                  <c:v>37751.03367476852</c:v>
                </c:pt>
                <c:pt idx="12">
                  <c:v>37751.03379055555</c:v>
                </c:pt>
                <c:pt idx="13">
                  <c:v>37751.03390635417</c:v>
                </c:pt>
                <c:pt idx="14">
                  <c:v>37751.03402202546</c:v>
                </c:pt>
                <c:pt idx="15">
                  <c:v>37751.03413782408</c:v>
                </c:pt>
                <c:pt idx="16">
                  <c:v>37751.03425349537</c:v>
                </c:pt>
                <c:pt idx="17">
                  <c:v>37751.034484965276</c:v>
                </c:pt>
                <c:pt idx="18">
                  <c:v>37751.03460075231</c:v>
                </c:pt>
                <c:pt idx="19">
                  <c:v>37751.03471642361</c:v>
                </c:pt>
                <c:pt idx="20">
                  <c:v>37751.03483222222</c:v>
                </c:pt>
                <c:pt idx="21">
                  <c:v>37751.03494800926</c:v>
                </c:pt>
                <c:pt idx="22">
                  <c:v>37751.03498846065</c:v>
                </c:pt>
              </c:strCache>
            </c:strRef>
          </c:xVal>
          <c:yVal>
            <c:numRef>
              <c:f>'56'!$D$16:$D$48</c:f>
              <c:numCache>
                <c:ptCount val="33"/>
                <c:pt idx="0">
                  <c:v>5.12462561</c:v>
                </c:pt>
                <c:pt idx="1">
                  <c:v>5.124605378</c:v>
                </c:pt>
                <c:pt idx="2">
                  <c:v>5.125488742</c:v>
                </c:pt>
                <c:pt idx="3">
                  <c:v>5.124758667</c:v>
                </c:pt>
                <c:pt idx="4">
                  <c:v>5.254765086</c:v>
                </c:pt>
                <c:pt idx="5">
                  <c:v>5.282549444</c:v>
                </c:pt>
                <c:pt idx="6">
                  <c:v>5.273679933</c:v>
                </c:pt>
                <c:pt idx="7">
                  <c:v>5.2822539</c:v>
                </c:pt>
                <c:pt idx="8">
                  <c:v>5.282533888</c:v>
                </c:pt>
                <c:pt idx="9">
                  <c:v>5.277788505</c:v>
                </c:pt>
                <c:pt idx="10">
                  <c:v>5.275504156</c:v>
                </c:pt>
                <c:pt idx="11">
                  <c:v>5.285658918</c:v>
                </c:pt>
                <c:pt idx="12">
                  <c:v>5.287274599</c:v>
                </c:pt>
                <c:pt idx="13">
                  <c:v>5.292746805</c:v>
                </c:pt>
                <c:pt idx="14">
                  <c:v>5.292879422</c:v>
                </c:pt>
                <c:pt idx="15">
                  <c:v>5.300052459</c:v>
                </c:pt>
                <c:pt idx="16">
                  <c:v>5.194257389</c:v>
                </c:pt>
                <c:pt idx="17">
                  <c:v>5.122838731</c:v>
                </c:pt>
                <c:pt idx="18">
                  <c:v>5.124848365</c:v>
                </c:pt>
                <c:pt idx="19">
                  <c:v>5.122980947</c:v>
                </c:pt>
                <c:pt idx="20">
                  <c:v>5.124539105</c:v>
                </c:pt>
                <c:pt idx="21">
                  <c:v>5.123823664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'112'!$B$12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'112'!$A$16:$A$48</c:f>
              <c:strCache>
                <c:ptCount val="33"/>
                <c:pt idx="0">
                  <c:v>37751.03806140046</c:v>
                </c:pt>
                <c:pt idx="1">
                  <c:v>37751.03817707176</c:v>
                </c:pt>
                <c:pt idx="2">
                  <c:v>37751.03829287037</c:v>
                </c:pt>
                <c:pt idx="3">
                  <c:v>37751.038408541666</c:v>
                </c:pt>
                <c:pt idx="4">
                  <c:v>37751.03852434028</c:v>
                </c:pt>
                <c:pt idx="5">
                  <c:v>37751.038645810186</c:v>
                </c:pt>
                <c:pt idx="6">
                  <c:v>37751.03876739583</c:v>
                </c:pt>
                <c:pt idx="7">
                  <c:v>37751.03888886574</c:v>
                </c:pt>
                <c:pt idx="8">
                  <c:v>37751.039010451386</c:v>
                </c:pt>
                <c:pt idx="9">
                  <c:v>37751.039131921294</c:v>
                </c:pt>
                <c:pt idx="10">
                  <c:v>37751.03925350694</c:v>
                </c:pt>
                <c:pt idx="11">
                  <c:v>37751.03937497685</c:v>
                </c:pt>
                <c:pt idx="12">
                  <c:v>37751.0394965625</c:v>
                </c:pt>
                <c:pt idx="13">
                  <c:v>37751.0396180324</c:v>
                </c:pt>
                <c:pt idx="14">
                  <c:v>37751.03985530092</c:v>
                </c:pt>
                <c:pt idx="15">
                  <c:v>37751.039971087965</c:v>
                </c:pt>
                <c:pt idx="16">
                  <c:v>37751.040086886576</c:v>
                </c:pt>
                <c:pt idx="17">
                  <c:v>37751.04020255787</c:v>
                </c:pt>
                <c:pt idx="18">
                  <c:v>37751.0403183449</c:v>
                </c:pt>
                <c:pt idx="19">
                  <c:v>37751.04043402778</c:v>
                </c:pt>
                <c:pt idx="20">
                  <c:v>37751.0405150463</c:v>
                </c:pt>
                <c:pt idx="21">
                  <c:v>37751.04055561342</c:v>
                </c:pt>
              </c:strCache>
            </c:strRef>
          </c:xVal>
          <c:yVal>
            <c:numRef>
              <c:f>'112'!$D$16:$D$48</c:f>
              <c:numCache>
                <c:ptCount val="33"/>
                <c:pt idx="0">
                  <c:v>5.122621728</c:v>
                </c:pt>
                <c:pt idx="1">
                  <c:v>5.125138324</c:v>
                </c:pt>
                <c:pt idx="2">
                  <c:v>5.123568793</c:v>
                </c:pt>
                <c:pt idx="3">
                  <c:v>5.122147378</c:v>
                </c:pt>
                <c:pt idx="4">
                  <c:v>5.215111875</c:v>
                </c:pt>
                <c:pt idx="5">
                  <c:v>5.294460558</c:v>
                </c:pt>
                <c:pt idx="6">
                  <c:v>5.285409796</c:v>
                </c:pt>
                <c:pt idx="7">
                  <c:v>5.287861855</c:v>
                </c:pt>
                <c:pt idx="8">
                  <c:v>5.292116307</c:v>
                </c:pt>
                <c:pt idx="9">
                  <c:v>5.291004612</c:v>
                </c:pt>
                <c:pt idx="10">
                  <c:v>5.287735003</c:v>
                </c:pt>
                <c:pt idx="11">
                  <c:v>5.293222017</c:v>
                </c:pt>
                <c:pt idx="12">
                  <c:v>5.287101297</c:v>
                </c:pt>
                <c:pt idx="13">
                  <c:v>5.285810207</c:v>
                </c:pt>
                <c:pt idx="14">
                  <c:v>5.293273185</c:v>
                </c:pt>
                <c:pt idx="15">
                  <c:v>5.170327991</c:v>
                </c:pt>
                <c:pt idx="16">
                  <c:v>5.124475121</c:v>
                </c:pt>
                <c:pt idx="17">
                  <c:v>5.123380012</c:v>
                </c:pt>
                <c:pt idx="18">
                  <c:v>5.123863894</c:v>
                </c:pt>
                <c:pt idx="19">
                  <c:v>5.122505565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'84'!$B$12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'84'!$A$16:$A$48</c:f>
              <c:strCache>
                <c:ptCount val="33"/>
                <c:pt idx="0">
                  <c:v>37751.03522572917</c:v>
                </c:pt>
                <c:pt idx="1">
                  <c:v>37751.035445601854</c:v>
                </c:pt>
                <c:pt idx="2">
                  <c:v>37751.03556138889</c:v>
                </c:pt>
                <c:pt idx="3">
                  <c:v>37751.035677071755</c:v>
                </c:pt>
                <c:pt idx="4">
                  <c:v>37751.0357986574</c:v>
                </c:pt>
                <c:pt idx="5">
                  <c:v>37751.03592012731</c:v>
                </c:pt>
                <c:pt idx="6">
                  <c:v>37751.03604171296</c:v>
                </c:pt>
                <c:pt idx="7">
                  <c:v>37751.036163182864</c:v>
                </c:pt>
                <c:pt idx="8">
                  <c:v>37751.03627898148</c:v>
                </c:pt>
                <c:pt idx="9">
                  <c:v>37751.03639476852</c:v>
                </c:pt>
                <c:pt idx="10">
                  <c:v>37751.036510439815</c:v>
                </c:pt>
                <c:pt idx="11">
                  <c:v>37751.03663202546</c:v>
                </c:pt>
                <c:pt idx="12">
                  <c:v>37751.036753506945</c:v>
                </c:pt>
                <c:pt idx="13">
                  <c:v>37751.036874976846</c:v>
                </c:pt>
                <c:pt idx="14">
                  <c:v>37751.0369965625</c:v>
                </c:pt>
                <c:pt idx="15">
                  <c:v>37751.03711803241</c:v>
                </c:pt>
                <c:pt idx="16">
                  <c:v>37751.037239618054</c:v>
                </c:pt>
                <c:pt idx="17">
                  <c:v>37751.03745949074</c:v>
                </c:pt>
                <c:pt idx="18">
                  <c:v>37751.03756949074</c:v>
                </c:pt>
                <c:pt idx="19">
                  <c:v>37751.03769096064</c:v>
                </c:pt>
                <c:pt idx="20">
                  <c:v>37751.037812546296</c:v>
                </c:pt>
                <c:pt idx="21">
                  <c:v>37751.037876180555</c:v>
                </c:pt>
                <c:pt idx="22">
                  <c:v>37751.037916747686</c:v>
                </c:pt>
              </c:strCache>
            </c:strRef>
          </c:xVal>
          <c:yVal>
            <c:numRef>
              <c:f>'84'!$D$16:$D$48</c:f>
              <c:numCache>
                <c:ptCount val="33"/>
                <c:pt idx="0">
                  <c:v>5.123351574</c:v>
                </c:pt>
                <c:pt idx="1">
                  <c:v>5.122624042</c:v>
                </c:pt>
                <c:pt idx="2">
                  <c:v>5.123733529</c:v>
                </c:pt>
                <c:pt idx="3">
                  <c:v>5.217076686</c:v>
                </c:pt>
                <c:pt idx="4">
                  <c:v>5.279541766</c:v>
                </c:pt>
                <c:pt idx="5">
                  <c:v>5.279769738</c:v>
                </c:pt>
                <c:pt idx="6">
                  <c:v>5.281601945</c:v>
                </c:pt>
                <c:pt idx="7">
                  <c:v>5.272857646</c:v>
                </c:pt>
                <c:pt idx="8">
                  <c:v>5.270898445</c:v>
                </c:pt>
                <c:pt idx="9">
                  <c:v>5.272213262</c:v>
                </c:pt>
                <c:pt idx="10">
                  <c:v>5.27928248</c:v>
                </c:pt>
                <c:pt idx="11">
                  <c:v>5.277944743</c:v>
                </c:pt>
                <c:pt idx="12">
                  <c:v>5.276465876</c:v>
                </c:pt>
                <c:pt idx="13">
                  <c:v>5.276783601</c:v>
                </c:pt>
                <c:pt idx="14">
                  <c:v>5.281177988</c:v>
                </c:pt>
                <c:pt idx="15">
                  <c:v>5.277865686</c:v>
                </c:pt>
                <c:pt idx="16">
                  <c:v>5.210786939</c:v>
                </c:pt>
                <c:pt idx="17">
                  <c:v>5.122626425</c:v>
                </c:pt>
                <c:pt idx="18">
                  <c:v>5.125638908</c:v>
                </c:pt>
                <c:pt idx="19">
                  <c:v>5.123519842</c:v>
                </c:pt>
                <c:pt idx="20">
                  <c:v>5.12208414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'182'!$B$12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'182'!$A$16:$A$48</c:f>
              <c:strCache>
                <c:ptCount val="33"/>
                <c:pt idx="0">
                  <c:v>37751.0409259375</c:v>
                </c:pt>
                <c:pt idx="1">
                  <c:v>37751.041163194444</c:v>
                </c:pt>
                <c:pt idx="2">
                  <c:v>37751.041504664354</c:v>
                </c:pt>
                <c:pt idx="3">
                  <c:v>37751.04185771991</c:v>
                </c:pt>
                <c:pt idx="4">
                  <c:v>37751.04221064815</c:v>
                </c:pt>
                <c:pt idx="5">
                  <c:v>37751.04244791667</c:v>
                </c:pt>
                <c:pt idx="6">
                  <c:v>37751.04269097222</c:v>
                </c:pt>
                <c:pt idx="7">
                  <c:v>37751.042922442124</c:v>
                </c:pt>
                <c:pt idx="8">
                  <c:v>37751.04325811342</c:v>
                </c:pt>
                <c:pt idx="9">
                  <c:v>37751.043489571755</c:v>
                </c:pt>
                <c:pt idx="10">
                  <c:v>37751.04372115741</c:v>
                </c:pt>
                <c:pt idx="11">
                  <c:v>37751.04406829861</c:v>
                </c:pt>
                <c:pt idx="12">
                  <c:v>37751.04429976852</c:v>
                </c:pt>
                <c:pt idx="13">
                  <c:v>37751.044531238425</c:v>
                </c:pt>
                <c:pt idx="14">
                  <c:v>37751.04476282407</c:v>
                </c:pt>
                <c:pt idx="15">
                  <c:v>37751.04499428241</c:v>
                </c:pt>
                <c:pt idx="16">
                  <c:v>37751.045225752314</c:v>
                </c:pt>
                <c:pt idx="17">
                  <c:v>37751.04546880787</c:v>
                </c:pt>
                <c:pt idx="18">
                  <c:v>37751.04571186342</c:v>
                </c:pt>
                <c:pt idx="19">
                  <c:v>37751.04595493056</c:v>
                </c:pt>
                <c:pt idx="20">
                  <c:v>37751.04616900463</c:v>
                </c:pt>
                <c:pt idx="21">
                  <c:v>37751.046250023144</c:v>
                </c:pt>
              </c:strCache>
            </c:strRef>
          </c:xVal>
          <c:yVal>
            <c:numRef>
              <c:f>'182'!$D$16:$D$48</c:f>
              <c:numCache>
                <c:ptCount val="33"/>
                <c:pt idx="0">
                  <c:v>5.134385188</c:v>
                </c:pt>
                <c:pt idx="1">
                  <c:v>5.123859193</c:v>
                </c:pt>
                <c:pt idx="2">
                  <c:v>5.123085207</c:v>
                </c:pt>
                <c:pt idx="3">
                  <c:v>5.123235348</c:v>
                </c:pt>
                <c:pt idx="4">
                  <c:v>5.308151057</c:v>
                </c:pt>
                <c:pt idx="5">
                  <c:v>5.318773495</c:v>
                </c:pt>
                <c:pt idx="6">
                  <c:v>5.316727496</c:v>
                </c:pt>
                <c:pt idx="7">
                  <c:v>5.312129212</c:v>
                </c:pt>
                <c:pt idx="8">
                  <c:v>5.324247445</c:v>
                </c:pt>
                <c:pt idx="9">
                  <c:v>5.322784342</c:v>
                </c:pt>
                <c:pt idx="10">
                  <c:v>5.330953841</c:v>
                </c:pt>
                <c:pt idx="11">
                  <c:v>5.328327202</c:v>
                </c:pt>
                <c:pt idx="12">
                  <c:v>5.33065671</c:v>
                </c:pt>
                <c:pt idx="13">
                  <c:v>5.324523364</c:v>
                </c:pt>
                <c:pt idx="14">
                  <c:v>5.323814841</c:v>
                </c:pt>
                <c:pt idx="15">
                  <c:v>5.119938696</c:v>
                </c:pt>
                <c:pt idx="16">
                  <c:v>5.121111556</c:v>
                </c:pt>
                <c:pt idx="17">
                  <c:v>5.121113026</c:v>
                </c:pt>
                <c:pt idx="18">
                  <c:v>5.1203196</c:v>
                </c:pt>
                <c:pt idx="19">
                  <c:v>5.12286607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'182'!$R$12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'182'!$Q$16:$Q$36</c:f>
              <c:strCache>
                <c:ptCount val="21"/>
                <c:pt idx="0">
                  <c:v>37751.04104752315</c:v>
                </c:pt>
                <c:pt idx="1">
                  <c:v>37751.041278993056</c:v>
                </c:pt>
                <c:pt idx="2">
                  <c:v>37751.041736134255</c:v>
                </c:pt>
                <c:pt idx="3">
                  <c:v>37751.04197918982</c:v>
                </c:pt>
                <c:pt idx="4">
                  <c:v>37751.04232644675</c:v>
                </c:pt>
                <c:pt idx="5">
                  <c:v>37751.042569502315</c:v>
                </c:pt>
                <c:pt idx="6">
                  <c:v>37751.04280677083</c:v>
                </c:pt>
                <c:pt idx="7">
                  <c:v>37751.04303822917</c:v>
                </c:pt>
                <c:pt idx="8">
                  <c:v>37751.04337390046</c:v>
                </c:pt>
                <c:pt idx="9">
                  <c:v>37751.04360537037</c:v>
                </c:pt>
                <c:pt idx="10">
                  <c:v>37751.043836840276</c:v>
                </c:pt>
                <c:pt idx="11">
                  <c:v>37751.04418409723</c:v>
                </c:pt>
                <c:pt idx="12">
                  <c:v>37751.04441555555</c:v>
                </c:pt>
                <c:pt idx="13">
                  <c:v>37751.04464702546</c:v>
                </c:pt>
                <c:pt idx="14">
                  <c:v>37751.04487849537</c:v>
                </c:pt>
                <c:pt idx="15">
                  <c:v>37751.04510996528</c:v>
                </c:pt>
                <c:pt idx="16">
                  <c:v>37751.04534722222</c:v>
                </c:pt>
                <c:pt idx="17">
                  <c:v>37751.045590277776</c:v>
                </c:pt>
                <c:pt idx="18">
                  <c:v>37751.045833344906</c:v>
                </c:pt>
                <c:pt idx="19">
                  <c:v>37751.04607640046</c:v>
                </c:pt>
                <c:pt idx="20">
                  <c:v>37751.04620957176</c:v>
                </c:pt>
              </c:strCache>
            </c:strRef>
          </c:xVal>
          <c:yVal>
            <c:numRef>
              <c:f>'182'!$T$16:$T$35</c:f>
              <c:numCache>
                <c:ptCount val="20"/>
                <c:pt idx="0">
                  <c:v>5.02904841</c:v>
                </c:pt>
                <c:pt idx="1">
                  <c:v>5.027323016</c:v>
                </c:pt>
                <c:pt idx="2">
                  <c:v>5.029465828</c:v>
                </c:pt>
                <c:pt idx="3">
                  <c:v>5.031369105</c:v>
                </c:pt>
                <c:pt idx="4">
                  <c:v>6.364712503</c:v>
                </c:pt>
                <c:pt idx="5">
                  <c:v>6.397571599</c:v>
                </c:pt>
                <c:pt idx="6">
                  <c:v>6.321810486</c:v>
                </c:pt>
                <c:pt idx="7">
                  <c:v>6.371757218</c:v>
                </c:pt>
                <c:pt idx="8">
                  <c:v>6.471188324</c:v>
                </c:pt>
                <c:pt idx="9">
                  <c:v>6.484717733</c:v>
                </c:pt>
                <c:pt idx="10">
                  <c:v>6.451359305</c:v>
                </c:pt>
                <c:pt idx="11">
                  <c:v>6.473294477</c:v>
                </c:pt>
                <c:pt idx="12">
                  <c:v>6.470572195</c:v>
                </c:pt>
                <c:pt idx="13">
                  <c:v>6.441104848</c:v>
                </c:pt>
                <c:pt idx="14">
                  <c:v>5.464070632</c:v>
                </c:pt>
                <c:pt idx="15">
                  <c:v>5.030641388</c:v>
                </c:pt>
                <c:pt idx="16">
                  <c:v>5.030402702</c:v>
                </c:pt>
                <c:pt idx="17">
                  <c:v>5.033498282</c:v>
                </c:pt>
                <c:pt idx="18">
                  <c:v>5.038387931</c:v>
                </c:pt>
                <c:pt idx="19">
                  <c:v>5.034960786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'526'!$B$12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'526'!$A$16:$A$48</c:f>
              <c:strCache>
                <c:ptCount val="33"/>
                <c:pt idx="0">
                  <c:v>37751.06353587963</c:v>
                </c:pt>
                <c:pt idx="1">
                  <c:v>37751.06434027778</c:v>
                </c:pt>
                <c:pt idx="2">
                  <c:v>37751.064820590276</c:v>
                </c:pt>
                <c:pt idx="3">
                  <c:v>37751.06529511574</c:v>
                </c:pt>
                <c:pt idx="4">
                  <c:v>37751.065758171295</c:v>
                </c:pt>
                <c:pt idx="5">
                  <c:v>37751.06623269676</c:v>
                </c:pt>
                <c:pt idx="6">
                  <c:v>37751.06681142361</c:v>
                </c:pt>
                <c:pt idx="7">
                  <c:v>37751.06727435185</c:v>
                </c:pt>
                <c:pt idx="8">
                  <c:v>37751.06796296297</c:v>
                </c:pt>
                <c:pt idx="9">
                  <c:v>37751.06843748842</c:v>
                </c:pt>
                <c:pt idx="10">
                  <c:v>37751.069016215275</c:v>
                </c:pt>
                <c:pt idx="11">
                  <c:v>37751.06948494213</c:v>
                </c:pt>
                <c:pt idx="12">
                  <c:v>37751.06995946759</c:v>
                </c:pt>
                <c:pt idx="13">
                  <c:v>37751.07053819444</c:v>
                </c:pt>
                <c:pt idx="14">
                  <c:v>37751.07102430556</c:v>
                </c:pt>
                <c:pt idx="15">
                  <c:v>37751.071498831014</c:v>
                </c:pt>
                <c:pt idx="16">
                  <c:v>37751.072077557874</c:v>
                </c:pt>
                <c:pt idx="17">
                  <c:v>37751.07265048611</c:v>
                </c:pt>
                <c:pt idx="18">
                  <c:v>37751.07345488426</c:v>
                </c:pt>
                <c:pt idx="19">
                  <c:v>37751.07392940972</c:v>
                </c:pt>
                <c:pt idx="20">
                  <c:v>37751.074409733796</c:v>
                </c:pt>
                <c:pt idx="21">
                  <c:v>37751.07487846065</c:v>
                </c:pt>
                <c:pt idx="22">
                  <c:v>37751.075468773146</c:v>
                </c:pt>
                <c:pt idx="23">
                  <c:v>37751.075937511574</c:v>
                </c:pt>
                <c:pt idx="24">
                  <c:v>37751.07651623843</c:v>
                </c:pt>
                <c:pt idx="25">
                  <c:v>37751.077100752314</c:v>
                </c:pt>
                <c:pt idx="26">
                  <c:v>37751.07767368056</c:v>
                </c:pt>
                <c:pt idx="27">
                  <c:v>37751.07835649305</c:v>
                </c:pt>
                <c:pt idx="28">
                  <c:v>37751.07883681713</c:v>
                </c:pt>
                <c:pt idx="29">
                  <c:v>37751.07932292824</c:v>
                </c:pt>
                <c:pt idx="30">
                  <c:v>37751.07978586805</c:v>
                </c:pt>
                <c:pt idx="31">
                  <c:v>37751.080364594905</c:v>
                </c:pt>
                <c:pt idx="32">
                  <c:v>37751.08085070602</c:v>
                </c:pt>
              </c:strCache>
            </c:strRef>
          </c:xVal>
          <c:yVal>
            <c:numRef>
              <c:f>'526'!$D$16:$D$48</c:f>
              <c:numCache>
                <c:ptCount val="33"/>
                <c:pt idx="0">
                  <c:v>5.124383081</c:v>
                </c:pt>
                <c:pt idx="1">
                  <c:v>5.119407887</c:v>
                </c:pt>
                <c:pt idx="2">
                  <c:v>5.123158997</c:v>
                </c:pt>
                <c:pt idx="3">
                  <c:v>5.123804388</c:v>
                </c:pt>
                <c:pt idx="4">
                  <c:v>5.123123133</c:v>
                </c:pt>
                <c:pt idx="5">
                  <c:v>5.338848073</c:v>
                </c:pt>
                <c:pt idx="6">
                  <c:v>5.324046853</c:v>
                </c:pt>
                <c:pt idx="7">
                  <c:v>5.323711501</c:v>
                </c:pt>
                <c:pt idx="8">
                  <c:v>5.322890662</c:v>
                </c:pt>
                <c:pt idx="9">
                  <c:v>5.325868314</c:v>
                </c:pt>
                <c:pt idx="10">
                  <c:v>5.319404836</c:v>
                </c:pt>
                <c:pt idx="11">
                  <c:v>5.327055335</c:v>
                </c:pt>
                <c:pt idx="12">
                  <c:v>5.352231362</c:v>
                </c:pt>
                <c:pt idx="13">
                  <c:v>5.313473305</c:v>
                </c:pt>
                <c:pt idx="14">
                  <c:v>5.329357575</c:v>
                </c:pt>
                <c:pt idx="15">
                  <c:v>5.303610113</c:v>
                </c:pt>
                <c:pt idx="16">
                  <c:v>5.300830402</c:v>
                </c:pt>
                <c:pt idx="17">
                  <c:v>5.308997364</c:v>
                </c:pt>
                <c:pt idx="18">
                  <c:v>5.308363362</c:v>
                </c:pt>
                <c:pt idx="19">
                  <c:v>5.317080894</c:v>
                </c:pt>
                <c:pt idx="20">
                  <c:v>5.309449045</c:v>
                </c:pt>
                <c:pt idx="21">
                  <c:v>5.320366452</c:v>
                </c:pt>
                <c:pt idx="22">
                  <c:v>5.306354111</c:v>
                </c:pt>
                <c:pt idx="23">
                  <c:v>5.295536093</c:v>
                </c:pt>
                <c:pt idx="24">
                  <c:v>5.304365332</c:v>
                </c:pt>
                <c:pt idx="25">
                  <c:v>5.287342897</c:v>
                </c:pt>
                <c:pt idx="26">
                  <c:v>5.280117924</c:v>
                </c:pt>
                <c:pt idx="27">
                  <c:v>5.115927933</c:v>
                </c:pt>
                <c:pt idx="28">
                  <c:v>5.119612978</c:v>
                </c:pt>
                <c:pt idx="29">
                  <c:v>5.119622012</c:v>
                </c:pt>
                <c:pt idx="30">
                  <c:v>5.13677554</c:v>
                </c:pt>
                <c:pt idx="31">
                  <c:v>5.354100745</c:v>
                </c:pt>
                <c:pt idx="32">
                  <c:v>5.118667256</c:v>
                </c:pt>
              </c:numCache>
            </c:numRef>
          </c:yVal>
          <c:smooth val="0"/>
        </c:ser>
        <c:ser>
          <c:idx val="0"/>
          <c:order val="8"/>
          <c:tx>
            <c:strRef>
              <c:f>'526'!$J$12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'526'!$I$16:$I$47</c:f>
              <c:strCache>
                <c:ptCount val="32"/>
                <c:pt idx="0">
                  <c:v>37751.06364587963</c:v>
                </c:pt>
                <c:pt idx="1">
                  <c:v>37751.064461863425</c:v>
                </c:pt>
                <c:pt idx="2">
                  <c:v>37751.06493059028</c:v>
                </c:pt>
                <c:pt idx="3">
                  <c:v>37751.06541091435</c:v>
                </c:pt>
                <c:pt idx="4">
                  <c:v>37751.06586805556</c:v>
                </c:pt>
                <c:pt idx="5">
                  <c:v>37751.066348368055</c:v>
                </c:pt>
                <c:pt idx="6">
                  <c:v>37751.06692709491</c:v>
                </c:pt>
                <c:pt idx="7">
                  <c:v>37751.06739003472</c:v>
                </c:pt>
                <c:pt idx="8">
                  <c:v>37751.068084548606</c:v>
                </c:pt>
                <c:pt idx="9">
                  <c:v>37751.06855907407</c:v>
                </c:pt>
                <c:pt idx="10">
                  <c:v>37751.06913780093</c:v>
                </c:pt>
                <c:pt idx="11">
                  <c:v>37751.06960072916</c:v>
                </c:pt>
                <c:pt idx="12">
                  <c:v>37751.070075254625</c:v>
                </c:pt>
                <c:pt idx="13">
                  <c:v>37751.07065978009</c:v>
                </c:pt>
                <c:pt idx="14">
                  <c:v>37751.0711458912</c:v>
                </c:pt>
                <c:pt idx="15">
                  <c:v>37751.071614629625</c:v>
                </c:pt>
                <c:pt idx="16">
                  <c:v>37751.0721933449</c:v>
                </c:pt>
                <c:pt idx="17">
                  <c:v>37751.07298615741</c:v>
                </c:pt>
                <c:pt idx="18">
                  <c:v>37751.073576469906</c:v>
                </c:pt>
                <c:pt idx="19">
                  <c:v>37751.074045208334</c:v>
                </c:pt>
                <c:pt idx="20">
                  <c:v>37751.07453131945</c:v>
                </c:pt>
                <c:pt idx="21">
                  <c:v>37751.075000046294</c:v>
                </c:pt>
                <c:pt idx="22">
                  <c:v>37751.07558457176</c:v>
                </c:pt>
                <c:pt idx="23">
                  <c:v>37751.07605909722</c:v>
                </c:pt>
                <c:pt idx="24">
                  <c:v>37751.07663782407</c:v>
                </c:pt>
                <c:pt idx="25">
                  <c:v>37751.07721643519</c:v>
                </c:pt>
                <c:pt idx="26">
                  <c:v>37751.077795150464</c:v>
                </c:pt>
                <c:pt idx="27">
                  <c:v>37751.07847807871</c:v>
                </c:pt>
                <c:pt idx="28">
                  <c:v>37751.07895840278</c:v>
                </c:pt>
                <c:pt idx="29">
                  <c:v>37751.079438726854</c:v>
                </c:pt>
                <c:pt idx="30">
                  <c:v>37751.07990165509</c:v>
                </c:pt>
                <c:pt idx="31">
                  <c:v>37751.08048618056</c:v>
                </c:pt>
              </c:strCache>
            </c:strRef>
          </c:xVal>
          <c:yVal>
            <c:numRef>
              <c:f>'526'!$L$16:$L$47</c:f>
              <c:numCache>
                <c:ptCount val="32"/>
                <c:pt idx="0">
                  <c:v>5.111605191</c:v>
                </c:pt>
                <c:pt idx="1">
                  <c:v>5.10214968</c:v>
                </c:pt>
                <c:pt idx="2">
                  <c:v>5.110971152</c:v>
                </c:pt>
                <c:pt idx="3">
                  <c:v>5.110198626</c:v>
                </c:pt>
                <c:pt idx="4">
                  <c:v>5.110899004</c:v>
                </c:pt>
                <c:pt idx="5">
                  <c:v>5.207711753</c:v>
                </c:pt>
                <c:pt idx="6">
                  <c:v>5.19675246</c:v>
                </c:pt>
                <c:pt idx="7">
                  <c:v>5.202200572</c:v>
                </c:pt>
                <c:pt idx="8">
                  <c:v>5.19818698</c:v>
                </c:pt>
                <c:pt idx="9">
                  <c:v>5.195350979</c:v>
                </c:pt>
                <c:pt idx="10">
                  <c:v>5.204241035</c:v>
                </c:pt>
                <c:pt idx="11">
                  <c:v>5.203114479</c:v>
                </c:pt>
                <c:pt idx="12">
                  <c:v>5.200330706</c:v>
                </c:pt>
                <c:pt idx="13">
                  <c:v>5.197992334</c:v>
                </c:pt>
                <c:pt idx="14">
                  <c:v>5.196504291</c:v>
                </c:pt>
                <c:pt idx="15">
                  <c:v>5.183289638</c:v>
                </c:pt>
                <c:pt idx="16">
                  <c:v>5.187168889</c:v>
                </c:pt>
                <c:pt idx="17">
                  <c:v>5.189994812</c:v>
                </c:pt>
                <c:pt idx="18">
                  <c:v>5.18737878</c:v>
                </c:pt>
                <c:pt idx="20">
                  <c:v>5.190436693</c:v>
                </c:pt>
                <c:pt idx="21">
                  <c:v>5.201353532</c:v>
                </c:pt>
                <c:pt idx="22">
                  <c:v>5.183662349</c:v>
                </c:pt>
                <c:pt idx="23">
                  <c:v>5.183335208</c:v>
                </c:pt>
                <c:pt idx="24">
                  <c:v>5.175923213</c:v>
                </c:pt>
                <c:pt idx="25">
                  <c:v>5.172105004</c:v>
                </c:pt>
                <c:pt idx="26">
                  <c:v>5.170723023</c:v>
                </c:pt>
                <c:pt idx="27">
                  <c:v>5.106792735</c:v>
                </c:pt>
                <c:pt idx="28">
                  <c:v>5.107167335</c:v>
                </c:pt>
                <c:pt idx="29">
                  <c:v>5.105534333</c:v>
                </c:pt>
                <c:pt idx="30">
                  <c:v>5.102153839</c:v>
                </c:pt>
                <c:pt idx="31">
                  <c:v>5.104326545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'526'!$R$12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'526'!$Q$16:$Q$47</c:f>
              <c:strCache>
                <c:ptCount val="32"/>
                <c:pt idx="0">
                  <c:v>37751.06387733796</c:v>
                </c:pt>
                <c:pt idx="1">
                  <c:v>37751.06458333333</c:v>
                </c:pt>
                <c:pt idx="2">
                  <c:v>37751.065052060185</c:v>
                </c:pt>
                <c:pt idx="3">
                  <c:v>37751.065526701386</c:v>
                </c:pt>
                <c:pt idx="4">
                  <c:v>37751.0659896412</c:v>
                </c:pt>
                <c:pt idx="5">
                  <c:v>37751.066464166666</c:v>
                </c:pt>
                <c:pt idx="6">
                  <c:v>37751.06704289352</c:v>
                </c:pt>
                <c:pt idx="7">
                  <c:v>37751.06750582176</c:v>
                </c:pt>
                <c:pt idx="8">
                  <c:v>37751.0682002199</c:v>
                </c:pt>
                <c:pt idx="9">
                  <c:v>37751.068674745366</c:v>
                </c:pt>
                <c:pt idx="10">
                  <c:v>37751.069253472226</c:v>
                </c:pt>
                <c:pt idx="11">
                  <c:v>37751.06972219907</c:v>
                </c:pt>
                <c:pt idx="12">
                  <c:v>37751.07030092593</c:v>
                </c:pt>
                <c:pt idx="13">
                  <c:v>37751.070781250004</c:v>
                </c:pt>
                <c:pt idx="14">
                  <c:v>37751.07126736111</c:v>
                </c:pt>
                <c:pt idx="15">
                  <c:v>37751.07173030092</c:v>
                </c:pt>
                <c:pt idx="16">
                  <c:v>37751.07230902778</c:v>
                </c:pt>
                <c:pt idx="17">
                  <c:v>37751.073217627316</c:v>
                </c:pt>
                <c:pt idx="18">
                  <c:v>37751.07369793981</c:v>
                </c:pt>
                <c:pt idx="19">
                  <c:v>37751.07416667824</c:v>
                </c:pt>
                <c:pt idx="20">
                  <c:v>37751.07464699074</c:v>
                </c:pt>
                <c:pt idx="21">
                  <c:v>37751.0752315162</c:v>
                </c:pt>
                <c:pt idx="22">
                  <c:v>37751.075700243055</c:v>
                </c:pt>
                <c:pt idx="23">
                  <c:v>37751.07617476852</c:v>
                </c:pt>
                <c:pt idx="24">
                  <c:v>37751.07675349537</c:v>
                </c:pt>
                <c:pt idx="25">
                  <c:v>37751.07733222222</c:v>
                </c:pt>
                <c:pt idx="26">
                  <c:v>37751.07801503472</c:v>
                </c:pt>
                <c:pt idx="27">
                  <c:v>37751.07859376157</c:v>
                </c:pt>
                <c:pt idx="28">
                  <c:v>37751.07907987269</c:v>
                </c:pt>
                <c:pt idx="29">
                  <c:v>37751.07955439815</c:v>
                </c:pt>
                <c:pt idx="30">
                  <c:v>37751.080127326386</c:v>
                </c:pt>
                <c:pt idx="31">
                  <c:v>37751.08060765046</c:v>
                </c:pt>
              </c:strCache>
            </c:strRef>
          </c:xVal>
          <c:yVal>
            <c:numRef>
              <c:f>'526'!$T$16:$T$47</c:f>
              <c:numCache>
                <c:ptCount val="32"/>
                <c:pt idx="0">
                  <c:v>5.035438104</c:v>
                </c:pt>
                <c:pt idx="1">
                  <c:v>5.044703551</c:v>
                </c:pt>
                <c:pt idx="2">
                  <c:v>5.040746469</c:v>
                </c:pt>
                <c:pt idx="3">
                  <c:v>5.041909666</c:v>
                </c:pt>
                <c:pt idx="4">
                  <c:v>5.037194559</c:v>
                </c:pt>
                <c:pt idx="5">
                  <c:v>6.476188836</c:v>
                </c:pt>
                <c:pt idx="6">
                  <c:v>6.368499128</c:v>
                </c:pt>
                <c:pt idx="7">
                  <c:v>6.455687581</c:v>
                </c:pt>
                <c:pt idx="8">
                  <c:v>6.418061752</c:v>
                </c:pt>
                <c:pt idx="9">
                  <c:v>6.369145503</c:v>
                </c:pt>
                <c:pt idx="10">
                  <c:v>6.416177871</c:v>
                </c:pt>
                <c:pt idx="11">
                  <c:v>6.391575114</c:v>
                </c:pt>
                <c:pt idx="12">
                  <c:v>6.380929554</c:v>
                </c:pt>
                <c:pt idx="13">
                  <c:v>6.407635526</c:v>
                </c:pt>
                <c:pt idx="14">
                  <c:v>6.376411193</c:v>
                </c:pt>
                <c:pt idx="15">
                  <c:v>6.119574061</c:v>
                </c:pt>
                <c:pt idx="16">
                  <c:v>6.204005995</c:v>
                </c:pt>
                <c:pt idx="17">
                  <c:v>6.279161404</c:v>
                </c:pt>
                <c:pt idx="18">
                  <c:v>6.211443549</c:v>
                </c:pt>
                <c:pt idx="19">
                  <c:v>6.25732413</c:v>
                </c:pt>
                <c:pt idx="20">
                  <c:v>6.208389137</c:v>
                </c:pt>
                <c:pt idx="21">
                  <c:v>6.277665001</c:v>
                </c:pt>
                <c:pt idx="22">
                  <c:v>6.23468983</c:v>
                </c:pt>
                <c:pt idx="23">
                  <c:v>6.130866451</c:v>
                </c:pt>
                <c:pt idx="24">
                  <c:v>6.112324185</c:v>
                </c:pt>
                <c:pt idx="25">
                  <c:v>6.024728962</c:v>
                </c:pt>
                <c:pt idx="26">
                  <c:v>6.128135135</c:v>
                </c:pt>
                <c:pt idx="27">
                  <c:v>5.033001262</c:v>
                </c:pt>
                <c:pt idx="28">
                  <c:v>5.033489785</c:v>
                </c:pt>
                <c:pt idx="29">
                  <c:v>5.0316593</c:v>
                </c:pt>
                <c:pt idx="30">
                  <c:v>5.027135893</c:v>
                </c:pt>
                <c:pt idx="31">
                  <c:v>5.029022353</c:v>
                </c:pt>
              </c:numCache>
            </c:numRef>
          </c:yVal>
          <c:smooth val="0"/>
        </c:ser>
        <c:ser>
          <c:idx val="3"/>
          <c:order val="10"/>
          <c:tx>
            <c:strRef>
              <c:f>'526'!$Z$12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'526'!$Y$16:$Y$47</c:f>
              <c:strCache>
                <c:ptCount val="32"/>
                <c:pt idx="0">
                  <c:v>37751.06410880787</c:v>
                </c:pt>
                <c:pt idx="1">
                  <c:v>37751.06470491898</c:v>
                </c:pt>
                <c:pt idx="2">
                  <c:v>37751.06517364583</c:v>
                </c:pt>
                <c:pt idx="3">
                  <c:v>37751.06564238426</c:v>
                </c:pt>
                <c:pt idx="4">
                  <c:v>37751.06611111111</c:v>
                </c:pt>
                <c:pt idx="5">
                  <c:v>37751.066689837964</c:v>
                </c:pt>
                <c:pt idx="6">
                  <c:v>37751.067158564816</c:v>
                </c:pt>
                <c:pt idx="7">
                  <c:v>37751.06773149306</c:v>
                </c:pt>
                <c:pt idx="8">
                  <c:v>37751.068316018514</c:v>
                </c:pt>
                <c:pt idx="9">
                  <c:v>37751.06879054398</c:v>
                </c:pt>
                <c:pt idx="10">
                  <c:v>37751.06936927083</c:v>
                </c:pt>
                <c:pt idx="11">
                  <c:v>37751.06984379629</c:v>
                </c:pt>
                <c:pt idx="12">
                  <c:v>37751.07042251157</c:v>
                </c:pt>
                <c:pt idx="13">
                  <c:v>37751.07090283564</c:v>
                </c:pt>
                <c:pt idx="14">
                  <c:v>37751.07138315972</c:v>
                </c:pt>
                <c:pt idx="15">
                  <c:v>37751.071846087965</c:v>
                </c:pt>
                <c:pt idx="16">
                  <c:v>37751.07242481481</c:v>
                </c:pt>
                <c:pt idx="17">
                  <c:v>37751.07333921296</c:v>
                </c:pt>
                <c:pt idx="18">
                  <c:v>37751.073813738425</c:v>
                </c:pt>
                <c:pt idx="19">
                  <c:v>37751.07428826389</c:v>
                </c:pt>
                <c:pt idx="20">
                  <c:v>37751.07476278935</c:v>
                </c:pt>
                <c:pt idx="21">
                  <c:v>37751.07535298611</c:v>
                </c:pt>
                <c:pt idx="22">
                  <c:v>37751.075816041666</c:v>
                </c:pt>
                <c:pt idx="23">
                  <c:v>37751.07629055555</c:v>
                </c:pt>
                <c:pt idx="24">
                  <c:v>37751.07698496528</c:v>
                </c:pt>
                <c:pt idx="25">
                  <c:v>37751.07744800926</c:v>
                </c:pt>
                <c:pt idx="26">
                  <c:v>37751.078130821756</c:v>
                </c:pt>
                <c:pt idx="27">
                  <c:v>37751.07871534723</c:v>
                </c:pt>
                <c:pt idx="28">
                  <c:v>37751.079201458335</c:v>
                </c:pt>
                <c:pt idx="29">
                  <c:v>37751.07967018518</c:v>
                </c:pt>
                <c:pt idx="30">
                  <c:v>37751.08024891204</c:v>
                </c:pt>
                <c:pt idx="31">
                  <c:v>37751.08072923611</c:v>
                </c:pt>
              </c:strCache>
            </c:strRef>
          </c:xVal>
          <c:yVal>
            <c:numRef>
              <c:f>'526'!$AB$16:$AB$47</c:f>
              <c:numCache>
                <c:ptCount val="32"/>
                <c:pt idx="0">
                  <c:v>5.085469898</c:v>
                </c:pt>
                <c:pt idx="1">
                  <c:v>5.090638427</c:v>
                </c:pt>
                <c:pt idx="2">
                  <c:v>5.086979915</c:v>
                </c:pt>
                <c:pt idx="3">
                  <c:v>5.081737364</c:v>
                </c:pt>
                <c:pt idx="4">
                  <c:v>5.08926278</c:v>
                </c:pt>
                <c:pt idx="5">
                  <c:v>5.345597346</c:v>
                </c:pt>
                <c:pt idx="6">
                  <c:v>5.337256083</c:v>
                </c:pt>
                <c:pt idx="7">
                  <c:v>5.343931871</c:v>
                </c:pt>
                <c:pt idx="8">
                  <c:v>5.346919384</c:v>
                </c:pt>
                <c:pt idx="9">
                  <c:v>5.320965134</c:v>
                </c:pt>
                <c:pt idx="10">
                  <c:v>5.337604236</c:v>
                </c:pt>
                <c:pt idx="11">
                  <c:v>5.33813386</c:v>
                </c:pt>
                <c:pt idx="12">
                  <c:v>5.336741618</c:v>
                </c:pt>
                <c:pt idx="13">
                  <c:v>5.347280245</c:v>
                </c:pt>
                <c:pt idx="14">
                  <c:v>5.335948732</c:v>
                </c:pt>
                <c:pt idx="15">
                  <c:v>5.530024592</c:v>
                </c:pt>
                <c:pt idx="16">
                  <c:v>5.314077725</c:v>
                </c:pt>
                <c:pt idx="17">
                  <c:v>5.303370695</c:v>
                </c:pt>
                <c:pt idx="18">
                  <c:v>5.31076858</c:v>
                </c:pt>
                <c:pt idx="19">
                  <c:v>5.307917089</c:v>
                </c:pt>
                <c:pt idx="20">
                  <c:v>5.303674972</c:v>
                </c:pt>
                <c:pt idx="21">
                  <c:v>5.30348569</c:v>
                </c:pt>
                <c:pt idx="22">
                  <c:v>5.301428455</c:v>
                </c:pt>
                <c:pt idx="23">
                  <c:v>5.285267487</c:v>
                </c:pt>
                <c:pt idx="24">
                  <c:v>5.275552269</c:v>
                </c:pt>
                <c:pt idx="25">
                  <c:v>5.273022008</c:v>
                </c:pt>
                <c:pt idx="26">
                  <c:v>5.225859197</c:v>
                </c:pt>
                <c:pt idx="27">
                  <c:v>5.075779939</c:v>
                </c:pt>
                <c:pt idx="28">
                  <c:v>5.028817867</c:v>
                </c:pt>
                <c:pt idx="29">
                  <c:v>5.028875295</c:v>
                </c:pt>
                <c:pt idx="30">
                  <c:v>5.021304982</c:v>
                </c:pt>
                <c:pt idx="31">
                  <c:v>5.151785906</c:v>
                </c:pt>
              </c:numCache>
            </c:numRef>
          </c:yVal>
          <c:smooth val="0"/>
        </c:ser>
        <c:ser>
          <c:idx val="1"/>
          <c:order val="11"/>
          <c:tx>
            <c:strRef>
              <c:f>'252'!$B$12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'252'!$A$16:$A$48</c:f>
              <c:strCache>
                <c:ptCount val="33"/>
                <c:pt idx="0">
                  <c:v>37751.046556712965</c:v>
                </c:pt>
                <c:pt idx="1">
                  <c:v>37751.047118055554</c:v>
                </c:pt>
                <c:pt idx="2">
                  <c:v>37751.04760417824</c:v>
                </c:pt>
                <c:pt idx="3">
                  <c:v>37751.04808449074</c:v>
                </c:pt>
                <c:pt idx="4">
                  <c:v>37751.0485475463</c:v>
                </c:pt>
                <c:pt idx="5">
                  <c:v>37751.04913774306</c:v>
                </c:pt>
                <c:pt idx="6">
                  <c:v>37751.04960068287</c:v>
                </c:pt>
                <c:pt idx="7">
                  <c:v>37751.050063726856</c:v>
                </c:pt>
                <c:pt idx="8">
                  <c:v>37751.050526666666</c:v>
                </c:pt>
                <c:pt idx="9">
                  <c:v>37751.0512152662</c:v>
                </c:pt>
                <c:pt idx="10">
                  <c:v>37751.05170138889</c:v>
                </c:pt>
                <c:pt idx="11">
                  <c:v>37751.05218170139</c:v>
                </c:pt>
                <c:pt idx="12">
                  <c:v>37751.05280099537</c:v>
                </c:pt>
                <c:pt idx="13">
                  <c:v>37751.05288201389</c:v>
                </c:pt>
              </c:strCache>
            </c:strRef>
          </c:xVal>
          <c:yVal>
            <c:numRef>
              <c:f>'252'!$D$16:$D$48</c:f>
              <c:numCache>
                <c:ptCount val="33"/>
                <c:pt idx="0">
                  <c:v>5.122188515</c:v>
                </c:pt>
                <c:pt idx="1">
                  <c:v>5.121691644</c:v>
                </c:pt>
                <c:pt idx="2">
                  <c:v>5.123772677</c:v>
                </c:pt>
                <c:pt idx="3">
                  <c:v>5.339109046</c:v>
                </c:pt>
                <c:pt idx="4">
                  <c:v>5.321510492</c:v>
                </c:pt>
                <c:pt idx="5">
                  <c:v>5.302590698</c:v>
                </c:pt>
                <c:pt idx="6">
                  <c:v>5.320786988</c:v>
                </c:pt>
                <c:pt idx="7">
                  <c:v>5.322215986</c:v>
                </c:pt>
                <c:pt idx="8">
                  <c:v>5.29999695</c:v>
                </c:pt>
                <c:pt idx="9">
                  <c:v>5.118938299</c:v>
                </c:pt>
                <c:pt idx="10">
                  <c:v>5.122532212</c:v>
                </c:pt>
                <c:pt idx="11">
                  <c:v>5.122531126</c:v>
                </c:pt>
              </c:numCache>
            </c:numRef>
          </c:yVal>
          <c:smooth val="0"/>
        </c:ser>
        <c:ser>
          <c:idx val="0"/>
          <c:order val="12"/>
          <c:tx>
            <c:strRef>
              <c:f>'252'!$J$12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'252'!$I$16:$I$47</c:f>
              <c:strCache>
                <c:ptCount val="32"/>
                <c:pt idx="0">
                  <c:v>37751.04666671296</c:v>
                </c:pt>
                <c:pt idx="1">
                  <c:v>37751.0472396412</c:v>
                </c:pt>
                <c:pt idx="2">
                  <c:v>37751.04772576389</c:v>
                </c:pt>
                <c:pt idx="3">
                  <c:v>37751.04820028935</c:v>
                </c:pt>
                <c:pt idx="4">
                  <c:v>37751.04866321759</c:v>
                </c:pt>
                <c:pt idx="5">
                  <c:v>37751.04925353009</c:v>
                </c:pt>
                <c:pt idx="6">
                  <c:v>37751.049716469905</c:v>
                </c:pt>
                <c:pt idx="7">
                  <c:v>37751.05017940972</c:v>
                </c:pt>
                <c:pt idx="8">
                  <c:v>37751.050752337964</c:v>
                </c:pt>
                <c:pt idx="9">
                  <c:v>37751.05133685185</c:v>
                </c:pt>
                <c:pt idx="10">
                  <c:v>37751.051822974536</c:v>
                </c:pt>
                <c:pt idx="11">
                  <c:v>37751.0522975</c:v>
                </c:pt>
                <c:pt idx="12">
                  <c:v>37751.05284144676</c:v>
                </c:pt>
              </c:strCache>
            </c:strRef>
          </c:xVal>
          <c:yVal>
            <c:numRef>
              <c:f>'252'!$L$16:$L$47</c:f>
              <c:numCache>
                <c:ptCount val="32"/>
                <c:pt idx="0">
                  <c:v>5.109862856</c:v>
                </c:pt>
                <c:pt idx="1">
                  <c:v>5.116440221</c:v>
                </c:pt>
                <c:pt idx="2">
                  <c:v>5.108337741</c:v>
                </c:pt>
                <c:pt idx="3">
                  <c:v>5.201927286</c:v>
                </c:pt>
                <c:pt idx="4">
                  <c:v>5.1961538</c:v>
                </c:pt>
                <c:pt idx="5">
                  <c:v>5.195266519</c:v>
                </c:pt>
                <c:pt idx="6">
                  <c:v>5.197227703</c:v>
                </c:pt>
                <c:pt idx="7">
                  <c:v>5.183088107</c:v>
                </c:pt>
                <c:pt idx="8">
                  <c:v>5.189221619</c:v>
                </c:pt>
                <c:pt idx="9">
                  <c:v>5.103186435</c:v>
                </c:pt>
                <c:pt idx="10">
                  <c:v>5.104370619</c:v>
                </c:pt>
                <c:pt idx="11">
                  <c:v>5.104398786</c:v>
                </c:pt>
              </c:numCache>
            </c:numRef>
          </c:yVal>
          <c:smooth val="0"/>
        </c:ser>
        <c:ser>
          <c:idx val="2"/>
          <c:order val="13"/>
          <c:tx>
            <c:strRef>
              <c:f>'252'!$R$12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'252'!$Q$16:$Q$47</c:f>
              <c:strCache>
                <c:ptCount val="32"/>
                <c:pt idx="0">
                  <c:v>37751.046788182866</c:v>
                </c:pt>
                <c:pt idx="1">
                  <c:v>37751.047361111116</c:v>
                </c:pt>
                <c:pt idx="2">
                  <c:v>37751.0478472338</c:v>
                </c:pt>
                <c:pt idx="3">
                  <c:v>37751.048315960645</c:v>
                </c:pt>
                <c:pt idx="4">
                  <c:v>37751.04878480324</c:v>
                </c:pt>
                <c:pt idx="5">
                  <c:v>37751.04936921297</c:v>
                </c:pt>
                <c:pt idx="6">
                  <c:v>37751.04983225695</c:v>
                </c:pt>
                <c:pt idx="7">
                  <c:v>37751.05029554398</c:v>
                </c:pt>
                <c:pt idx="8">
                  <c:v>37751.050983796296</c:v>
                </c:pt>
                <c:pt idx="9">
                  <c:v>37751.05145832176</c:v>
                </c:pt>
                <c:pt idx="10">
                  <c:v>37751.05194444444</c:v>
                </c:pt>
                <c:pt idx="11">
                  <c:v>37751.05252895833</c:v>
                </c:pt>
              </c:strCache>
            </c:strRef>
          </c:xVal>
          <c:yVal>
            <c:numRef>
              <c:f>'252'!$T$16:$T$47</c:f>
              <c:numCache>
                <c:ptCount val="32"/>
                <c:pt idx="0">
                  <c:v>5.028889509</c:v>
                </c:pt>
                <c:pt idx="1">
                  <c:v>5.031171044</c:v>
                </c:pt>
                <c:pt idx="2">
                  <c:v>5.032252499</c:v>
                </c:pt>
                <c:pt idx="3">
                  <c:v>6.4728149</c:v>
                </c:pt>
                <c:pt idx="4">
                  <c:v>6.402830935</c:v>
                </c:pt>
                <c:pt idx="5">
                  <c:v>6.338491817</c:v>
                </c:pt>
                <c:pt idx="6">
                  <c:v>6.418055082</c:v>
                </c:pt>
                <c:pt idx="7">
                  <c:v>6.289278424</c:v>
                </c:pt>
                <c:pt idx="8">
                  <c:v>5.177971327</c:v>
                </c:pt>
                <c:pt idx="9">
                  <c:v>5.035298059</c:v>
                </c:pt>
                <c:pt idx="10">
                  <c:v>5.032065791</c:v>
                </c:pt>
                <c:pt idx="11">
                  <c:v>5.030030463</c:v>
                </c:pt>
              </c:numCache>
            </c:numRef>
          </c:yVal>
          <c:smooth val="0"/>
        </c:ser>
        <c:ser>
          <c:idx val="3"/>
          <c:order val="14"/>
          <c:tx>
            <c:strRef>
              <c:f>'252'!$Z$12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'252'!$Y$16:$Y$47</c:f>
              <c:strCache>
                <c:ptCount val="32"/>
                <c:pt idx="0">
                  <c:v>37751.04690398148</c:v>
                </c:pt>
                <c:pt idx="1">
                  <c:v>37751.047482696755</c:v>
                </c:pt>
                <c:pt idx="2">
                  <c:v>37751.04796881945</c:v>
                </c:pt>
                <c:pt idx="3">
                  <c:v>37751.04843174768</c:v>
                </c:pt>
                <c:pt idx="4">
                  <c:v>37751.04890627315</c:v>
                </c:pt>
                <c:pt idx="5">
                  <c:v>37751.049484999996</c:v>
                </c:pt>
                <c:pt idx="6">
                  <c:v>37751.04994793981</c:v>
                </c:pt>
                <c:pt idx="7">
                  <c:v>37751.050410868054</c:v>
                </c:pt>
                <c:pt idx="8">
                  <c:v>37751.05110539352</c:v>
                </c:pt>
                <c:pt idx="9">
                  <c:v>37751.05157991898</c:v>
                </c:pt>
                <c:pt idx="10">
                  <c:v>37751.05206603009</c:v>
                </c:pt>
                <c:pt idx="11">
                  <c:v>37751.05275462963</c:v>
                </c:pt>
              </c:strCache>
            </c:strRef>
          </c:xVal>
          <c:yVal>
            <c:numRef>
              <c:f>'252'!$AB$16:$AB$47</c:f>
              <c:numCache>
                <c:ptCount val="32"/>
                <c:pt idx="0">
                  <c:v>5.081353937</c:v>
                </c:pt>
                <c:pt idx="1">
                  <c:v>5.083509775</c:v>
                </c:pt>
                <c:pt idx="2">
                  <c:v>5.083192729</c:v>
                </c:pt>
                <c:pt idx="3">
                  <c:v>5.346797471</c:v>
                </c:pt>
                <c:pt idx="4">
                  <c:v>5.333518083</c:v>
                </c:pt>
                <c:pt idx="5">
                  <c:v>5.330131799</c:v>
                </c:pt>
                <c:pt idx="6">
                  <c:v>5.340461218</c:v>
                </c:pt>
                <c:pt idx="7">
                  <c:v>5.312790884</c:v>
                </c:pt>
                <c:pt idx="8">
                  <c:v>5.079196666</c:v>
                </c:pt>
                <c:pt idx="9">
                  <c:v>5.079976638</c:v>
                </c:pt>
                <c:pt idx="10">
                  <c:v>5.075980633</c:v>
                </c:pt>
                <c:pt idx="11">
                  <c:v>5.074577732</c:v>
                </c:pt>
              </c:numCache>
            </c:numRef>
          </c:yVal>
          <c:smooth val="0"/>
        </c:ser>
        <c:axId val="56868389"/>
        <c:axId val="42053454"/>
      </c:scatterChart>
      <c:val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3454"/>
        <c:crosses val="autoZero"/>
        <c:crossBetween val="midCat"/>
        <c:dispUnits/>
      </c:valAx>
      <c:valAx>
        <c:axId val="42053454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868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16</xdr:row>
      <xdr:rowOff>104775</xdr:rowOff>
    </xdr:from>
    <xdr:to>
      <xdr:col>14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390900" y="2857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16</xdr:row>
      <xdr:rowOff>104775</xdr:rowOff>
    </xdr:from>
    <xdr:to>
      <xdr:col>14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390900" y="2857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16</xdr:row>
      <xdr:rowOff>104775</xdr:rowOff>
    </xdr:from>
    <xdr:to>
      <xdr:col>14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390900" y="2857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16</xdr:row>
      <xdr:rowOff>104775</xdr:rowOff>
    </xdr:from>
    <xdr:to>
      <xdr:col>14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390900" y="2857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16</xdr:row>
      <xdr:rowOff>104775</xdr:rowOff>
    </xdr:from>
    <xdr:to>
      <xdr:col>14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390900" y="2857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16</xdr:row>
      <xdr:rowOff>104775</xdr:rowOff>
    </xdr:from>
    <xdr:to>
      <xdr:col>14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390900" y="2857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28</xdr:row>
      <xdr:rowOff>152400</xdr:rowOff>
    </xdr:from>
    <xdr:to>
      <xdr:col>14</xdr:col>
      <xdr:colOff>285750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190875" y="4848225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16</xdr:row>
      <xdr:rowOff>104775</xdr:rowOff>
    </xdr:from>
    <xdr:to>
      <xdr:col>14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390900" y="2857500"/>
        <a:ext cx="6400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839575" cy="7458075"/>
    <xdr:graphicFrame>
      <xdr:nvGraphicFramePr>
        <xdr:cNvPr id="1" name="Shape 1025"/>
        <xdr:cNvGraphicFramePr/>
      </xdr:nvGraphicFramePr>
      <xdr:xfrm>
        <a:off x="0" y="0"/>
        <a:ext cx="118395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B4" sqref="B4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6" ht="12.75">
      <c r="A6" t="s">
        <v>32</v>
      </c>
    </row>
    <row r="7" ht="12.75">
      <c r="A7" t="s">
        <v>33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5.123779924666667</v>
      </c>
      <c r="D9" s="3">
        <f>AVERAGE(D21:D24)</f>
        <v>5.31751863625</v>
      </c>
      <c r="E9" s="3">
        <f>AVERAGE(D27:D29)</f>
        <v>5.123431404000001</v>
      </c>
      <c r="F9" s="3">
        <f>(E9/C9-1)*100</f>
        <v>-0.006802022565177701</v>
      </c>
      <c r="G9" s="4">
        <f>(D9/C9-1)*100</f>
        <v>3.781167701029564</v>
      </c>
      <c r="H9" s="3">
        <f>D9-C9</f>
        <v>0.19373871158333333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0.0002844910401291463</v>
      </c>
      <c r="D10">
        <f>STDEV(D21:D24)</f>
        <v>0.004385894776629373</v>
      </c>
      <c r="E10">
        <f>STDEV(D27:D29)</f>
        <v>0.001186518076284454</v>
      </c>
      <c r="G10" s="4">
        <f>(D10/C10-1)*100</f>
        <v>1441.6635879423027</v>
      </c>
      <c r="H10">
        <f>SQRT(C10^2+D10^2)</f>
        <v>0.00439511184653799</v>
      </c>
      <c r="O10" s="4"/>
      <c r="W10" s="4"/>
      <c r="AE10" s="4"/>
    </row>
    <row r="12" ht="12.75">
      <c r="B12" t="s">
        <v>0</v>
      </c>
    </row>
    <row r="13" spans="2:27" ht="12.75">
      <c r="B13" s="1">
        <v>37899</v>
      </c>
      <c r="C13" s="2">
        <v>0.027777777777777776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1">(DATE(2003,5,9)+TIME(22,27,54))+(B16-3135356873.833)/(24*3600)</f>
        <v>37751.02831601851</v>
      </c>
      <c r="B16">
        <v>3135364846.337</v>
      </c>
      <c r="C16" s="3">
        <v>9.999837E-10</v>
      </c>
      <c r="D16" s="3">
        <v>5.123483726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37751.02854748842</v>
      </c>
      <c r="B17">
        <v>3135364866.336</v>
      </c>
      <c r="C17" s="3">
        <v>9.99983E-10</v>
      </c>
      <c r="D17" s="3">
        <v>5.124051048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37751.028663275465</v>
      </c>
      <c r="B18">
        <v>3135364876.34</v>
      </c>
      <c r="C18" s="3">
        <v>9.999824E-10</v>
      </c>
      <c r="D18" s="3">
        <v>5.123805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37751.02877895833</v>
      </c>
      <c r="B19">
        <v>3135364886.335</v>
      </c>
      <c r="C19" s="3">
        <v>9.999833E-10</v>
      </c>
      <c r="D19" s="3">
        <v>5.124069342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37751.028894745374</v>
      </c>
      <c r="B20">
        <v>3135364896.339</v>
      </c>
      <c r="C20" s="3">
        <v>9.999833E-10</v>
      </c>
      <c r="D20" s="3">
        <v>5.279424706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37751.02901042824</v>
      </c>
      <c r="B21">
        <v>3135364906.334</v>
      </c>
      <c r="C21" s="3">
        <v>9.999834E-10</v>
      </c>
      <c r="D21" s="3">
        <v>5.318713404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37751.02913201389</v>
      </c>
      <c r="B22">
        <v>3135364916.839</v>
      </c>
      <c r="C22" s="3">
        <v>9.99983E-10</v>
      </c>
      <c r="D22" s="3">
        <v>5.311020931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37751.02925348379</v>
      </c>
      <c r="B23">
        <v>3135364927.334</v>
      </c>
      <c r="C23" s="3">
        <v>9.999833E-10</v>
      </c>
      <c r="D23" s="3">
        <v>5.320169006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37751.02936927083</v>
      </c>
      <c r="B24">
        <v>3135364937.338</v>
      </c>
      <c r="C24" s="3">
        <v>9.999852E-10</v>
      </c>
      <c r="D24" s="3">
        <v>5.320171204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37751.029484942126</v>
      </c>
      <c r="B25">
        <v>3135364947.332</v>
      </c>
      <c r="C25" s="3">
        <v>9.999828E-10</v>
      </c>
      <c r="D25" s="3">
        <v>5.236994295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37751.02960074074</v>
      </c>
      <c r="B26">
        <v>3135364957.337</v>
      </c>
      <c r="C26" s="3">
        <v>9.999845E-10</v>
      </c>
      <c r="D26" s="3">
        <v>5.123001272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37751.029716412035</v>
      </c>
      <c r="B27">
        <v>3135364967.331</v>
      </c>
      <c r="C27" s="3">
        <v>9.999832E-10</v>
      </c>
      <c r="D27" s="3">
        <v>5.123322859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37751.02983221065</v>
      </c>
      <c r="B28">
        <v>3135364977.336</v>
      </c>
      <c r="C28" s="3">
        <v>9.99983E-10</v>
      </c>
      <c r="D28" s="3">
        <v>5.124668465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37751.030057881944</v>
      </c>
      <c r="B29">
        <v>3135364996.834</v>
      </c>
      <c r="C29" s="3">
        <v>9.999828E-10</v>
      </c>
      <c r="D29" s="3">
        <v>5.122302888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37751.030098449075</v>
      </c>
      <c r="B30">
        <v>3135365000.339</v>
      </c>
      <c r="C30" s="3">
        <v>9.999828E-10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37751.03013890046</v>
      </c>
      <c r="B31">
        <v>3135365003.834</v>
      </c>
      <c r="C31" s="3">
        <v>9.999822E-10</v>
      </c>
      <c r="K31" s="3"/>
      <c r="L31" s="3"/>
      <c r="S31" s="3"/>
      <c r="T31" s="3"/>
      <c r="AA31" s="3"/>
      <c r="AB31" s="3"/>
    </row>
    <row r="32" spans="11:28" ht="12.75">
      <c r="K32" s="3"/>
      <c r="L32" s="3"/>
      <c r="S32" s="3"/>
      <c r="T32" s="3"/>
      <c r="AA32" s="3"/>
      <c r="AB32" s="3"/>
    </row>
    <row r="33" spans="11:28" ht="12.75">
      <c r="K33" s="3"/>
      <c r="L33" s="3"/>
      <c r="S33" s="3"/>
      <c r="T33" s="3"/>
      <c r="AA33" s="3"/>
      <c r="AB33" s="3"/>
    </row>
    <row r="34" spans="3:28" ht="12.75">
      <c r="C34" s="3"/>
      <c r="D34" s="3"/>
      <c r="K34" s="3"/>
      <c r="L34" s="3"/>
      <c r="S34" s="3"/>
      <c r="T34" s="3"/>
      <c r="AA34" s="3"/>
      <c r="AB34" s="3"/>
    </row>
    <row r="35" spans="3:28" ht="12.75">
      <c r="C35" s="3"/>
      <c r="D35" s="3"/>
      <c r="K35" s="3"/>
      <c r="L35" s="3"/>
      <c r="S35" s="3"/>
      <c r="T35" s="3"/>
      <c r="AA35" s="3"/>
      <c r="AB35" s="3"/>
    </row>
    <row r="36" spans="3:28" ht="12.75">
      <c r="C36" s="3"/>
      <c r="D36" s="3"/>
      <c r="K36" s="3"/>
      <c r="L36" s="3"/>
      <c r="S36" s="3"/>
      <c r="T36" s="3"/>
      <c r="AA36" s="3"/>
      <c r="AB36" s="3"/>
    </row>
    <row r="37" spans="3:28" ht="12.75">
      <c r="C37" s="3"/>
      <c r="D37" s="3"/>
      <c r="K37" s="3"/>
      <c r="L37" s="3"/>
      <c r="S37" s="3"/>
      <c r="T37" s="3"/>
      <c r="AA37" s="3"/>
      <c r="AB37" s="3"/>
    </row>
    <row r="38" spans="3:28" ht="12.75">
      <c r="C38" s="3"/>
      <c r="D38" s="3"/>
      <c r="K38" s="3"/>
      <c r="L38" s="3"/>
      <c r="S38" s="3"/>
      <c r="T38" s="3"/>
      <c r="AA38" s="3"/>
      <c r="AB38" s="3"/>
    </row>
    <row r="39" spans="3:28" ht="12.75">
      <c r="C39" s="3"/>
      <c r="D39" s="3"/>
      <c r="K39" s="3"/>
      <c r="L39" s="3"/>
      <c r="S39" s="3"/>
      <c r="T39" s="3"/>
      <c r="AA39" s="3"/>
      <c r="AB39" s="3"/>
    </row>
    <row r="40" spans="3:28" ht="12.75">
      <c r="C40" s="3"/>
      <c r="D40" s="3"/>
      <c r="K40" s="3"/>
      <c r="L40" s="3"/>
      <c r="S40" s="3"/>
      <c r="T40" s="3"/>
      <c r="AA40" s="3"/>
      <c r="AB40" s="3"/>
    </row>
    <row r="41" spans="3:28" ht="12.75">
      <c r="C41" s="3"/>
      <c r="D41" s="3"/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19" ht="12.75">
      <c r="C48" s="3"/>
      <c r="D48" s="3"/>
      <c r="K48" s="3"/>
      <c r="S48" s="3"/>
    </row>
    <row r="49" ht="12.75">
      <c r="C4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C5" sqref="C5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6" ht="12.75">
      <c r="A6" t="s">
        <v>22</v>
      </c>
    </row>
    <row r="7" ht="12.75">
      <c r="A7" t="s">
        <v>23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5.123624902666666</v>
      </c>
      <c r="D9" s="3">
        <f>AVERAGE(D21:D23)</f>
        <v>5.306221954000001</v>
      </c>
      <c r="E9" s="3">
        <f>AVERAGE(D26:D29)</f>
        <v>5.123403848</v>
      </c>
      <c r="F9" s="3">
        <f>(E9/C9-1)*100</f>
        <v>-0.0043144193977107115</v>
      </c>
      <c r="G9" s="4">
        <f>(D9/C9-1)*100</f>
        <v>3.5638255103003225</v>
      </c>
      <c r="H9" s="3">
        <f>D9-C9</f>
        <v>0.18259705133333437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0.00030882205869252636</v>
      </c>
      <c r="D10">
        <f>STDEV(D21:D23)</f>
        <v>0.009001569573706741</v>
      </c>
      <c r="E10">
        <f>STDEV(D26:D29)</f>
        <v>0.0007975623699827126</v>
      </c>
      <c r="G10" s="4">
        <f>(D10/C10-1)*100</f>
        <v>2814.8078384740666</v>
      </c>
      <c r="H10">
        <f>SQRT(C10^2+D10^2)</f>
        <v>0.009006865484407883</v>
      </c>
      <c r="O10" s="4"/>
      <c r="W10" s="4"/>
      <c r="AE10" s="4"/>
    </row>
    <row r="12" ht="12.75">
      <c r="B12" t="s">
        <v>0</v>
      </c>
    </row>
    <row r="13" spans="2:27" ht="12.75">
      <c r="B13" s="1">
        <v>37899</v>
      </c>
      <c r="C13" s="2">
        <v>0.029861111111111113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1">(DATE(2003,5,9)+TIME(22,27,54))+(B16-3135356873.833)/(24*3600)</f>
        <v>37751.03035309028</v>
      </c>
      <c r="B16">
        <v>3135365022.34</v>
      </c>
      <c r="C16" s="3">
        <v>9.999818E-10</v>
      </c>
      <c r="D16" s="3">
        <v>5.123980744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37751.03046877315</v>
      </c>
      <c r="B17">
        <v>3135365032.335</v>
      </c>
      <c r="C17" s="3">
        <v>9.999824E-10</v>
      </c>
      <c r="D17" s="3">
        <v>5.123467076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37751.03058456018</v>
      </c>
      <c r="B18">
        <v>3135365042.339</v>
      </c>
      <c r="C18" s="3">
        <v>9.999831E-10</v>
      </c>
      <c r="D18" s="3">
        <v>5.123426888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37751.03070023148</v>
      </c>
      <c r="B19">
        <v>3135365052.333</v>
      </c>
      <c r="C19" s="3">
        <v>9.999828E-10</v>
      </c>
      <c r="D19" s="3">
        <v>5.207848127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37751.03081603009</v>
      </c>
      <c r="B20">
        <v>3135365062.338</v>
      </c>
      <c r="C20" s="3">
        <v>9.999828E-10</v>
      </c>
      <c r="D20" s="3">
        <v>5.30289717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37751.03093170139</v>
      </c>
      <c r="B21">
        <v>3135365072.332</v>
      </c>
      <c r="C21" s="3">
        <v>9.999828E-10</v>
      </c>
      <c r="D21" s="3">
        <v>5.297620615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37751.0310475</v>
      </c>
      <c r="B22">
        <v>3135365082.337</v>
      </c>
      <c r="C22" s="3">
        <v>9.999834E-10</v>
      </c>
      <c r="D22" s="3">
        <v>5.315576432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37751.031163287036</v>
      </c>
      <c r="B23">
        <v>3135365092.341</v>
      </c>
      <c r="C23" s="3">
        <v>9.999831E-10</v>
      </c>
      <c r="D23" s="3">
        <v>5.305468815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37751.031284756944</v>
      </c>
      <c r="B24">
        <v>3135365102.836</v>
      </c>
      <c r="C24" s="3">
        <v>9.999828E-10</v>
      </c>
      <c r="D24" s="3">
        <v>5.301379804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37751.03140634259</v>
      </c>
      <c r="B25">
        <v>3135365113.341</v>
      </c>
      <c r="C25" s="3">
        <v>9.999833E-10</v>
      </c>
      <c r="D25" s="3">
        <v>5.122210249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37751.03152202546</v>
      </c>
      <c r="B26">
        <v>3135365123.336</v>
      </c>
      <c r="C26" s="3">
        <v>9.99983E-10</v>
      </c>
      <c r="D26" s="3">
        <v>5.123096051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37751.03174769676</v>
      </c>
      <c r="B27">
        <v>3135365142.834</v>
      </c>
      <c r="C27" s="3">
        <v>9.999832E-10</v>
      </c>
      <c r="D27" s="3">
        <v>5.122985932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37751.03186928241</v>
      </c>
      <c r="B28">
        <v>3135365153.339</v>
      </c>
      <c r="C28" s="3">
        <v>9.99983E-10</v>
      </c>
      <c r="D28" s="3">
        <v>5.12459604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37751.03197915509</v>
      </c>
      <c r="B29">
        <v>3135365162.832</v>
      </c>
      <c r="C29" s="3">
        <v>9.999833E-10</v>
      </c>
      <c r="D29" s="3">
        <v>5.122937369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37751.03204290509</v>
      </c>
      <c r="B30">
        <v>3135365168.34</v>
      </c>
      <c r="C30" s="3">
        <v>9.999828E-10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37751.032083356484</v>
      </c>
      <c r="B31">
        <v>3135365171.835</v>
      </c>
      <c r="C31" s="3">
        <v>9.999831E-10</v>
      </c>
      <c r="K31" s="3"/>
      <c r="L31" s="3"/>
      <c r="S31" s="3"/>
      <c r="T31" s="3"/>
      <c r="AA31" s="3"/>
      <c r="AB31" s="3"/>
    </row>
    <row r="32" spans="11:28" ht="12.75">
      <c r="K32" s="3"/>
      <c r="L32" s="3"/>
      <c r="S32" s="3"/>
      <c r="T32" s="3"/>
      <c r="AA32" s="3"/>
      <c r="AB32" s="3"/>
    </row>
    <row r="33" spans="11:28" ht="12.75">
      <c r="K33" s="3"/>
      <c r="L33" s="3"/>
      <c r="S33" s="3"/>
      <c r="T33" s="3"/>
      <c r="AA33" s="3"/>
      <c r="AB33" s="3"/>
    </row>
    <row r="34" spans="3:28" ht="12.75">
      <c r="C34" s="3"/>
      <c r="D34" s="3"/>
      <c r="K34" s="3"/>
      <c r="L34" s="3"/>
      <c r="S34" s="3"/>
      <c r="T34" s="3"/>
      <c r="AA34" s="3"/>
      <c r="AB34" s="3"/>
    </row>
    <row r="35" spans="3:28" ht="12.75">
      <c r="C35" s="3"/>
      <c r="D35" s="3"/>
      <c r="K35" s="3"/>
      <c r="L35" s="3"/>
      <c r="S35" s="3"/>
      <c r="T35" s="3"/>
      <c r="AA35" s="3"/>
      <c r="AB35" s="3"/>
    </row>
    <row r="36" spans="3:28" ht="12.75">
      <c r="C36" s="3"/>
      <c r="D36" s="3"/>
      <c r="K36" s="3"/>
      <c r="L36" s="3"/>
      <c r="S36" s="3"/>
      <c r="T36" s="3"/>
      <c r="AA36" s="3"/>
      <c r="AB36" s="3"/>
    </row>
    <row r="37" spans="3:28" ht="12.75">
      <c r="C37" s="3"/>
      <c r="D37" s="3"/>
      <c r="K37" s="3"/>
      <c r="L37" s="3"/>
      <c r="S37" s="3"/>
      <c r="T37" s="3"/>
      <c r="AA37" s="3"/>
      <c r="AB37" s="3"/>
    </row>
    <row r="38" spans="3:28" ht="12.75">
      <c r="C38" s="3"/>
      <c r="D38" s="3"/>
      <c r="K38" s="3"/>
      <c r="L38" s="3"/>
      <c r="S38" s="3"/>
      <c r="T38" s="3"/>
      <c r="AA38" s="3"/>
      <c r="AB38" s="3"/>
    </row>
    <row r="39" spans="3:28" ht="12.75">
      <c r="C39" s="3"/>
      <c r="D39" s="3"/>
      <c r="K39" s="3"/>
      <c r="L39" s="3"/>
      <c r="S39" s="3"/>
      <c r="T39" s="3"/>
      <c r="AA39" s="3"/>
      <c r="AB39" s="3"/>
    </row>
    <row r="40" spans="3:28" ht="12.75">
      <c r="C40" s="3"/>
      <c r="D40" s="3"/>
      <c r="K40" s="3"/>
      <c r="L40" s="3"/>
      <c r="S40" s="3"/>
      <c r="T40" s="3"/>
      <c r="AA40" s="3"/>
      <c r="AB40" s="3"/>
    </row>
    <row r="41" spans="3:28" ht="12.75">
      <c r="C41" s="3"/>
      <c r="D41" s="3"/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19" ht="12.75">
      <c r="C48" s="3"/>
      <c r="D48" s="3"/>
      <c r="K48" s="3"/>
      <c r="S48" s="3"/>
    </row>
    <row r="49" ht="12.75">
      <c r="C49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B5" sqref="B5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6" ht="12.75">
      <c r="A6" t="s">
        <v>27</v>
      </c>
    </row>
    <row r="7" ht="12.75">
      <c r="A7" t="s">
        <v>28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5.124906576666667</v>
      </c>
      <c r="D9" s="3">
        <f>AVERAGE(D21:D31)</f>
        <v>5.284811093545454</v>
      </c>
      <c r="E9" s="3">
        <f>AVERAGE(D33:D37)</f>
        <v>5.123806162399999</v>
      </c>
      <c r="F9" s="3">
        <f>(E9/C9-1)*100</f>
        <v>-0.021471889296043045</v>
      </c>
      <c r="G9" s="4">
        <f>(D9/C9-1)*100</f>
        <v>3.1201450111660867</v>
      </c>
      <c r="H9" s="3">
        <f>D9-C9</f>
        <v>0.15990451687878782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0.0005042714427499753</v>
      </c>
      <c r="D10">
        <f>STDEV(D21:D31)</f>
        <v>0.008023957008213794</v>
      </c>
      <c r="E10">
        <f>STDEV(D33:D37)</f>
        <v>0.0009000835260761865</v>
      </c>
      <c r="G10" s="4">
        <f>(D10/C10-1)*100</f>
        <v>1491.1979794961703</v>
      </c>
      <c r="H10">
        <f>SQRT(C10^2+D10^2)</f>
        <v>0.008039787046784038</v>
      </c>
      <c r="O10" s="4"/>
      <c r="W10" s="4"/>
      <c r="AE10" s="4"/>
    </row>
    <row r="12" ht="12.75">
      <c r="B12" t="s">
        <v>0</v>
      </c>
    </row>
    <row r="13" spans="2:27" ht="12.75">
      <c r="B13" s="1">
        <v>37899</v>
      </c>
      <c r="C13" s="2">
        <v>0.03194444444444445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1">(DATE(2003,5,9)+TIME(22,27,54))+(B16-3135356873.833)/(24*3600)</f>
        <v>37751.03226278935</v>
      </c>
      <c r="B16">
        <v>3135365187.338</v>
      </c>
      <c r="C16" s="3">
        <v>9.999827E-10</v>
      </c>
      <c r="D16" s="3">
        <v>5.12462561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37751.032378460644</v>
      </c>
      <c r="B17">
        <v>3135365197.332</v>
      </c>
      <c r="C17" s="3">
        <v>9.99983E-10</v>
      </c>
      <c r="D17" s="3">
        <v>5.124605378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37751.03249424769</v>
      </c>
      <c r="B18">
        <v>3135365207.336</v>
      </c>
      <c r="C18" s="3">
        <v>9.999825E-10</v>
      </c>
      <c r="D18" s="3">
        <v>5.125488742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37751.0326100463</v>
      </c>
      <c r="B19">
        <v>3135365217.341</v>
      </c>
      <c r="C19" s="3">
        <v>9.999829E-10</v>
      </c>
      <c r="D19" s="3">
        <v>5.124758667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37751.03272571759</v>
      </c>
      <c r="B20">
        <v>3135365227.335</v>
      </c>
      <c r="C20" s="3">
        <v>9.999825E-10</v>
      </c>
      <c r="D20" s="3">
        <v>5.254765086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37751.03284730324</v>
      </c>
      <c r="B21">
        <v>3135365237.84</v>
      </c>
      <c r="C21" s="3">
        <v>9.999832E-10</v>
      </c>
      <c r="D21" s="3">
        <v>5.282549444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37751.03296877315</v>
      </c>
      <c r="B22">
        <v>3135365248.335</v>
      </c>
      <c r="C22" s="3">
        <v>9.999833E-10</v>
      </c>
      <c r="D22" s="3">
        <v>5.273679933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37751.0330903588</v>
      </c>
      <c r="B23">
        <v>3135365258.84</v>
      </c>
      <c r="C23" s="3">
        <v>9.999829E-10</v>
      </c>
      <c r="D23" s="3">
        <v>5.2822539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37751.03321184027</v>
      </c>
      <c r="B24">
        <v>3135365269.336</v>
      </c>
      <c r="C24" s="3">
        <v>9.999829E-10</v>
      </c>
      <c r="D24" s="3">
        <v>5.282533888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37751.03343751157</v>
      </c>
      <c r="B25">
        <v>3135365288.834</v>
      </c>
      <c r="C25" s="3">
        <v>9.99983E-10</v>
      </c>
      <c r="D25" s="3">
        <v>5.277788505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37751.033559097224</v>
      </c>
      <c r="B26">
        <v>3135365299.339</v>
      </c>
      <c r="C26" s="3">
        <v>9.999829E-10</v>
      </c>
      <c r="D26" s="3">
        <v>5.275504156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37751.03367476852</v>
      </c>
      <c r="B27">
        <v>3135365309.333</v>
      </c>
      <c r="C27" s="3">
        <v>9.999832E-10</v>
      </c>
      <c r="D27" s="3">
        <v>5.285658918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37751.03379055555</v>
      </c>
      <c r="B28">
        <v>3135365319.337</v>
      </c>
      <c r="C28" s="3">
        <v>9.999834E-10</v>
      </c>
      <c r="D28" s="3">
        <v>5.287274599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37751.03390635417</v>
      </c>
      <c r="B29">
        <v>3135365329.342</v>
      </c>
      <c r="C29" s="3">
        <v>9.999828E-10</v>
      </c>
      <c r="D29" s="3">
        <v>5.292746805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37751.03402202546</v>
      </c>
      <c r="B30">
        <v>3135365339.336</v>
      </c>
      <c r="C30" s="3">
        <v>9.99983E-10</v>
      </c>
      <c r="D30" s="3">
        <v>5.292879422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37751.03413782408</v>
      </c>
      <c r="B31">
        <v>3135365349.341</v>
      </c>
      <c r="C31" s="3">
        <v>9.999823E-10</v>
      </c>
      <c r="D31" s="3">
        <v>5.300052459</v>
      </c>
      <c r="K31" s="3"/>
      <c r="L31" s="3"/>
      <c r="S31" s="3"/>
      <c r="T31" s="3"/>
      <c r="AA31" s="3"/>
      <c r="AB31" s="3"/>
    </row>
    <row r="32" spans="1:28" ht="12.75">
      <c r="A32" s="6">
        <f aca="true" t="shared" si="1" ref="A32:A38">(DATE(2003,5,9)+TIME(22,27,54))+(B32-3135356873.833)/(24*3600)</f>
        <v>37751.03425349537</v>
      </c>
      <c r="B32">
        <v>3135365359.335</v>
      </c>
      <c r="C32" s="3">
        <v>9.999825E-10</v>
      </c>
      <c r="D32" s="3">
        <v>5.194257389</v>
      </c>
      <c r="K32" s="3"/>
      <c r="L32" s="3"/>
      <c r="S32" s="3"/>
      <c r="T32" s="3"/>
      <c r="AA32" s="3"/>
      <c r="AB32" s="3"/>
    </row>
    <row r="33" spans="1:28" ht="12.75">
      <c r="A33" s="6">
        <f t="shared" si="1"/>
        <v>37751.034484965276</v>
      </c>
      <c r="B33">
        <v>3135365379.334</v>
      </c>
      <c r="C33" s="3">
        <v>9.99983E-10</v>
      </c>
      <c r="D33" s="3">
        <v>5.122838731</v>
      </c>
      <c r="K33" s="3"/>
      <c r="L33" s="3"/>
      <c r="S33" s="3"/>
      <c r="T33" s="3"/>
      <c r="AA33" s="3"/>
      <c r="AB33" s="3"/>
    </row>
    <row r="34" spans="1:28" ht="12.75">
      <c r="A34" s="6">
        <f t="shared" si="1"/>
        <v>37751.03460075231</v>
      </c>
      <c r="B34">
        <v>3135365389.338</v>
      </c>
      <c r="C34" s="3">
        <v>9.999825E-10</v>
      </c>
      <c r="D34" s="3">
        <v>5.124848365</v>
      </c>
      <c r="K34" s="3"/>
      <c r="L34" s="3"/>
      <c r="S34" s="3"/>
      <c r="T34" s="3"/>
      <c r="AA34" s="3"/>
      <c r="AB34" s="3"/>
    </row>
    <row r="35" spans="1:28" ht="12.75">
      <c r="A35" s="6">
        <f t="shared" si="1"/>
        <v>37751.03471642361</v>
      </c>
      <c r="B35">
        <v>3135365399.332</v>
      </c>
      <c r="C35" s="3">
        <v>9.999822E-10</v>
      </c>
      <c r="D35" s="3">
        <v>5.122980947</v>
      </c>
      <c r="K35" s="3"/>
      <c r="L35" s="3"/>
      <c r="S35" s="3"/>
      <c r="T35" s="3"/>
      <c r="AA35" s="3"/>
      <c r="AB35" s="3"/>
    </row>
    <row r="36" spans="1:28" ht="12.75">
      <c r="A36" s="6">
        <f t="shared" si="1"/>
        <v>37751.03483222222</v>
      </c>
      <c r="B36">
        <v>3135365409.337</v>
      </c>
      <c r="C36" s="3">
        <v>9.999831E-10</v>
      </c>
      <c r="D36" s="3">
        <v>5.124539105</v>
      </c>
      <c r="K36" s="3"/>
      <c r="L36" s="3"/>
      <c r="S36" s="3"/>
      <c r="T36" s="3"/>
      <c r="AA36" s="3"/>
      <c r="AB36" s="3"/>
    </row>
    <row r="37" spans="1:28" ht="12.75">
      <c r="A37" s="6">
        <f t="shared" si="1"/>
        <v>37751.03494800926</v>
      </c>
      <c r="B37">
        <v>3135365419.341</v>
      </c>
      <c r="C37" s="3">
        <v>9.99983E-10</v>
      </c>
      <c r="D37" s="3">
        <v>5.123823664</v>
      </c>
      <c r="K37" s="3"/>
      <c r="L37" s="3"/>
      <c r="S37" s="3"/>
      <c r="T37" s="3"/>
      <c r="AA37" s="3"/>
      <c r="AB37" s="3"/>
    </row>
    <row r="38" spans="1:28" ht="12.75">
      <c r="A38" s="6">
        <f t="shared" si="1"/>
        <v>37751.03498846065</v>
      </c>
      <c r="B38">
        <v>3135365422.836</v>
      </c>
      <c r="C38" s="3">
        <v>9.999828E-10</v>
      </c>
      <c r="K38" s="3"/>
      <c r="L38" s="3"/>
      <c r="S38" s="3"/>
      <c r="T38" s="3"/>
      <c r="AA38" s="3"/>
      <c r="AB38" s="3"/>
    </row>
    <row r="39" spans="11:28" ht="12.75">
      <c r="K39" s="3"/>
      <c r="L39" s="3"/>
      <c r="S39" s="3"/>
      <c r="T39" s="3"/>
      <c r="AA39" s="3"/>
      <c r="AB39" s="3"/>
    </row>
    <row r="40" spans="11:28" ht="12.75">
      <c r="K40" s="3"/>
      <c r="L40" s="3"/>
      <c r="S40" s="3"/>
      <c r="T40" s="3"/>
      <c r="AA40" s="3"/>
      <c r="AB40" s="3"/>
    </row>
    <row r="41" spans="11:28" ht="12.75"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19" ht="12.75">
      <c r="C48" s="3"/>
      <c r="D48" s="3"/>
      <c r="K48" s="3"/>
      <c r="S48" s="3"/>
    </row>
    <row r="49" ht="12.75">
      <c r="C49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A1" sqref="A1:A7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6" ht="12.75">
      <c r="A6" t="s">
        <v>37</v>
      </c>
    </row>
    <row r="7" ht="12.75">
      <c r="A7" t="s">
        <v>38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5.123236381666666</v>
      </c>
      <c r="D9" s="3">
        <f>AVERAGE(D20:D31)</f>
        <v>5.277200264666667</v>
      </c>
      <c r="E9" s="3">
        <f>AVERAGE(D33:D36)</f>
        <v>5.123467328749999</v>
      </c>
      <c r="F9" s="3">
        <f>(E9/C9-1)*100</f>
        <v>0.004507835792244563</v>
      </c>
      <c r="G9" s="4">
        <f>(D9/C9-1)*100</f>
        <v>3.0052074807821905</v>
      </c>
      <c r="H9" s="3">
        <f>D9-C9</f>
        <v>0.1539638830000012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0.0005636420065687638</v>
      </c>
      <c r="D10">
        <f>STDEV(D20:D31)</f>
        <v>0.003526122614072227</v>
      </c>
      <c r="E10">
        <f>STDEV(D33:D36)</f>
        <v>0.0015640592850145229</v>
      </c>
      <c r="G10" s="4">
        <f>(D10/C10-1)*100</f>
        <v>525.5961360186598</v>
      </c>
      <c r="H10">
        <f>SQRT(C10^2+D10^2)</f>
        <v>0.003570886864777491</v>
      </c>
      <c r="O10" s="4"/>
      <c r="W10" s="4"/>
      <c r="AE10" s="4"/>
    </row>
    <row r="12" ht="12.75">
      <c r="B12" t="s">
        <v>0</v>
      </c>
    </row>
    <row r="13" spans="2:27" ht="12.75">
      <c r="B13" s="1">
        <v>37899</v>
      </c>
      <c r="C13" s="2">
        <v>0.034722222222222224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1">(DATE(2003,5,9)+TIME(22,27,54))+(B16-3135356873.833)/(24*3600)</f>
        <v>37751.03522572917</v>
      </c>
      <c r="B16">
        <v>3135365443.336</v>
      </c>
      <c r="C16" s="3">
        <v>9.999824E-10</v>
      </c>
      <c r="D16" s="3">
        <v>5.123351574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37751.035445601854</v>
      </c>
      <c r="B17">
        <v>3135365462.333</v>
      </c>
      <c r="C17" s="3">
        <v>9.999823E-10</v>
      </c>
      <c r="D17" s="3">
        <v>5.122624042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37751.03556138889</v>
      </c>
      <c r="B18">
        <v>3135365472.337</v>
      </c>
      <c r="C18" s="3">
        <v>9.999829E-10</v>
      </c>
      <c r="D18" s="3">
        <v>5.123733529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37751.035677071755</v>
      </c>
      <c r="B19">
        <v>3135365482.332</v>
      </c>
      <c r="C19" s="3">
        <v>9.999832E-10</v>
      </c>
      <c r="D19" s="3">
        <v>5.217076686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37751.0357986574</v>
      </c>
      <c r="B20">
        <v>3135365492.837</v>
      </c>
      <c r="C20" s="3">
        <v>9.99983E-10</v>
      </c>
      <c r="D20" s="3">
        <v>5.279541766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37751.03592012731</v>
      </c>
      <c r="B21">
        <v>3135365503.332</v>
      </c>
      <c r="C21" s="3">
        <v>9.999832E-10</v>
      </c>
      <c r="D21" s="3">
        <v>5.279769738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37751.03604171296</v>
      </c>
      <c r="B22">
        <v>3135365513.837</v>
      </c>
      <c r="C22" s="3">
        <v>9.99983E-10</v>
      </c>
      <c r="D22" s="3">
        <v>5.281601945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37751.036163182864</v>
      </c>
      <c r="B23">
        <v>3135365524.332</v>
      </c>
      <c r="C23" s="3">
        <v>9.999827E-10</v>
      </c>
      <c r="D23" s="3">
        <v>5.272857646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37751.03627898148</v>
      </c>
      <c r="B24">
        <v>3135365534.337</v>
      </c>
      <c r="C24" s="3">
        <v>9.999823E-10</v>
      </c>
      <c r="D24" s="3">
        <v>5.270898445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37751.03639476852</v>
      </c>
      <c r="B25">
        <v>3135365544.341</v>
      </c>
      <c r="C25" s="3">
        <v>9.999823E-10</v>
      </c>
      <c r="D25" s="3">
        <v>5.272213262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37751.036510439815</v>
      </c>
      <c r="B26">
        <v>3135365554.335</v>
      </c>
      <c r="C26" s="3">
        <v>9.999831E-10</v>
      </c>
      <c r="D26" s="3">
        <v>5.27928248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37751.03663202546</v>
      </c>
      <c r="B27">
        <v>3135365564.84</v>
      </c>
      <c r="C27" s="3">
        <v>9.999825E-10</v>
      </c>
      <c r="D27" s="3">
        <v>5.277944743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37751.036753506945</v>
      </c>
      <c r="B28">
        <v>3135365575.336</v>
      </c>
      <c r="C28" s="3">
        <v>9.999832E-10</v>
      </c>
      <c r="D28" s="3">
        <v>5.276465876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37751.036874976846</v>
      </c>
      <c r="B29">
        <v>3135365585.831</v>
      </c>
      <c r="C29" s="3">
        <v>9.999828E-10</v>
      </c>
      <c r="D29" s="3">
        <v>5.276783601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37751.0369965625</v>
      </c>
      <c r="B30">
        <v>3135365596.336</v>
      </c>
      <c r="C30" s="3">
        <v>9.999832E-10</v>
      </c>
      <c r="D30" s="3">
        <v>5.281177988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37751.03711803241</v>
      </c>
      <c r="B31">
        <v>3135365606.831</v>
      </c>
      <c r="C31" s="3">
        <v>9.999829E-10</v>
      </c>
      <c r="D31" s="3">
        <v>5.277865686</v>
      </c>
      <c r="K31" s="3"/>
      <c r="L31" s="3"/>
      <c r="S31" s="3"/>
      <c r="T31" s="3"/>
      <c r="AA31" s="3"/>
      <c r="AB31" s="3"/>
    </row>
    <row r="32" spans="1:28" ht="12.75">
      <c r="A32" s="6">
        <f aca="true" t="shared" si="1" ref="A32:A38">(DATE(2003,5,9)+TIME(22,27,54))+(B32-3135356873.833)/(24*3600)</f>
        <v>37751.037239618054</v>
      </c>
      <c r="B32">
        <v>3135365617.336</v>
      </c>
      <c r="C32" s="3">
        <v>9.999832E-10</v>
      </c>
      <c r="D32" s="3">
        <v>5.210786939</v>
      </c>
      <c r="K32" s="3"/>
      <c r="L32" s="3"/>
      <c r="S32" s="3"/>
      <c r="T32" s="3"/>
      <c r="AA32" s="3"/>
      <c r="AB32" s="3"/>
    </row>
    <row r="33" spans="1:28" ht="12.75">
      <c r="A33" s="6">
        <f t="shared" si="1"/>
        <v>37751.03745949074</v>
      </c>
      <c r="B33">
        <v>3135365636.333</v>
      </c>
      <c r="C33" s="3">
        <v>9.999832E-10</v>
      </c>
      <c r="D33" s="3">
        <v>5.122626425</v>
      </c>
      <c r="K33" s="3"/>
      <c r="L33" s="3"/>
      <c r="S33" s="3"/>
      <c r="T33" s="3"/>
      <c r="AA33" s="3"/>
      <c r="AB33" s="3"/>
    </row>
    <row r="34" spans="1:28" ht="12.75">
      <c r="A34" s="6">
        <f t="shared" si="1"/>
        <v>37751.03756949074</v>
      </c>
      <c r="B34">
        <v>3135365645.837</v>
      </c>
      <c r="C34" s="3">
        <v>9.99983E-10</v>
      </c>
      <c r="D34" s="3">
        <v>5.125638908</v>
      </c>
      <c r="K34" s="3"/>
      <c r="L34" s="3"/>
      <c r="S34" s="3"/>
      <c r="T34" s="3"/>
      <c r="AA34" s="3"/>
      <c r="AB34" s="3"/>
    </row>
    <row r="35" spans="1:28" ht="12.75">
      <c r="A35" s="6">
        <f t="shared" si="1"/>
        <v>37751.03769096064</v>
      </c>
      <c r="B35">
        <v>3135365656.332</v>
      </c>
      <c r="C35" s="3">
        <v>9.999829E-10</v>
      </c>
      <c r="D35" s="3">
        <v>5.123519842</v>
      </c>
      <c r="K35" s="3"/>
      <c r="L35" s="3"/>
      <c r="S35" s="3"/>
      <c r="T35" s="3"/>
      <c r="AA35" s="3"/>
      <c r="AB35" s="3"/>
    </row>
    <row r="36" spans="1:28" ht="12.75">
      <c r="A36" s="6">
        <f t="shared" si="1"/>
        <v>37751.037812546296</v>
      </c>
      <c r="B36">
        <v>3135365666.837</v>
      </c>
      <c r="C36" s="3">
        <v>9.99983E-10</v>
      </c>
      <c r="D36" s="3">
        <v>5.12208414</v>
      </c>
      <c r="K36" s="3"/>
      <c r="L36" s="3"/>
      <c r="S36" s="3"/>
      <c r="T36" s="3"/>
      <c r="AA36" s="3"/>
      <c r="AB36" s="3"/>
    </row>
    <row r="37" spans="1:28" ht="12.75">
      <c r="A37" s="6">
        <f t="shared" si="1"/>
        <v>37751.037876180555</v>
      </c>
      <c r="B37">
        <v>3135365672.335</v>
      </c>
      <c r="C37" s="3">
        <v>9.999832E-10</v>
      </c>
      <c r="K37" s="3"/>
      <c r="L37" s="3"/>
      <c r="S37" s="3"/>
      <c r="T37" s="3"/>
      <c r="AA37" s="3"/>
      <c r="AB37" s="3"/>
    </row>
    <row r="38" spans="1:28" ht="12.75">
      <c r="A38" s="6">
        <f t="shared" si="1"/>
        <v>37751.037916747686</v>
      </c>
      <c r="B38">
        <v>3135365675.84</v>
      </c>
      <c r="C38" s="3">
        <v>9.99983E-10</v>
      </c>
      <c r="K38" s="3"/>
      <c r="L38" s="3"/>
      <c r="S38" s="3"/>
      <c r="T38" s="3"/>
      <c r="AA38" s="3"/>
      <c r="AB38" s="3"/>
    </row>
    <row r="39" spans="11:28" ht="12.75">
      <c r="K39" s="3"/>
      <c r="L39" s="3"/>
      <c r="S39" s="3"/>
      <c r="T39" s="3"/>
      <c r="AA39" s="3"/>
      <c r="AB39" s="3"/>
    </row>
    <row r="40" spans="11:28" ht="12.75">
      <c r="K40" s="3"/>
      <c r="L40" s="3"/>
      <c r="S40" s="3"/>
      <c r="T40" s="3"/>
      <c r="AA40" s="3"/>
      <c r="AB40" s="3"/>
    </row>
    <row r="41" spans="11:28" ht="12.75"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19" ht="12.75">
      <c r="C48" s="3"/>
      <c r="D48" s="3"/>
      <c r="K48" s="3"/>
      <c r="S48" s="3"/>
    </row>
    <row r="49" ht="12.75">
      <c r="C49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F4" sqref="F4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6" ht="12.75">
      <c r="A6" t="s">
        <v>42</v>
      </c>
    </row>
    <row r="7" ht="12.75">
      <c r="A7" t="s">
        <v>43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AVERAGE(D16:D19)</f>
        <v>5.1233690557500005</v>
      </c>
      <c r="D9" s="3">
        <f>AVERAGE(D21:D30)</f>
        <v>5.2897994836999995</v>
      </c>
      <c r="E9" s="3">
        <f>AVERAGE(D32:D35)</f>
        <v>5.1235561480000005</v>
      </c>
      <c r="F9" s="3">
        <f>(E9/C9-1)*100</f>
        <v>0.0036517425928916936</v>
      </c>
      <c r="G9" s="4">
        <f>(D9/C9-1)*100</f>
        <v>3.2484567506065654</v>
      </c>
      <c r="H9" s="3">
        <f>D9-C9</f>
        <v>0.16643042794999907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STDEV(D16:D19)</f>
        <v>0.0013192422532215453</v>
      </c>
      <c r="D10">
        <f>STDEV(D21:D30)</f>
        <v>0.0033797819902243145</v>
      </c>
      <c r="E10">
        <f>STDEV(D32:D35)</f>
        <v>0.000831458052566345</v>
      </c>
      <c r="G10" s="4">
        <f>(D10/C10-1)*100</f>
        <v>156.19115685318602</v>
      </c>
      <c r="H10">
        <f>SQRT(C10^2+D10^2)</f>
        <v>0.00362812987972174</v>
      </c>
      <c r="O10" s="4"/>
      <c r="W10" s="4"/>
      <c r="AE10" s="4"/>
    </row>
    <row r="12" ht="12.75">
      <c r="B12" t="s">
        <v>0</v>
      </c>
    </row>
    <row r="13" spans="2:27" ht="12.75">
      <c r="B13" s="1">
        <v>37899</v>
      </c>
      <c r="C13" s="2">
        <v>0.0375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31">(DATE(2003,5,9)+TIME(22,27,54))+(B16-3135356873.833)/(24*3600)</f>
        <v>37751.03806140046</v>
      </c>
      <c r="B16">
        <v>3135365688.338</v>
      </c>
      <c r="C16" s="3">
        <v>9.999828E-10</v>
      </c>
      <c r="D16" s="3">
        <v>5.122621728</v>
      </c>
      <c r="K16" s="3"/>
      <c r="L16" s="3"/>
      <c r="S16" s="3"/>
      <c r="T16" s="3"/>
      <c r="AA16" s="3"/>
      <c r="AB16" s="3"/>
    </row>
    <row r="17" spans="1:28" ht="12.75">
      <c r="A17" s="6">
        <f t="shared" si="0"/>
        <v>37751.03817707176</v>
      </c>
      <c r="B17">
        <v>3135365698.332</v>
      </c>
      <c r="C17" s="3">
        <v>9.999825E-10</v>
      </c>
      <c r="D17" s="3">
        <v>5.125138324</v>
      </c>
      <c r="K17" s="3"/>
      <c r="L17" s="3"/>
      <c r="S17" s="3"/>
      <c r="T17" s="3"/>
      <c r="AA17" s="3"/>
      <c r="AB17" s="3"/>
    </row>
    <row r="18" spans="1:28" ht="12.75">
      <c r="A18" s="6">
        <f t="shared" si="0"/>
        <v>37751.03829287037</v>
      </c>
      <c r="B18">
        <v>3135365708.337</v>
      </c>
      <c r="C18" s="3">
        <v>9.999829E-10</v>
      </c>
      <c r="D18" s="3">
        <v>5.123568793</v>
      </c>
      <c r="K18" s="3"/>
      <c r="L18" s="3"/>
      <c r="S18" s="3"/>
      <c r="T18" s="3"/>
      <c r="AA18" s="3"/>
      <c r="AB18" s="3"/>
    </row>
    <row r="19" spans="1:28" ht="12.75">
      <c r="A19" s="6">
        <f t="shared" si="0"/>
        <v>37751.038408541666</v>
      </c>
      <c r="B19">
        <v>3135365718.331</v>
      </c>
      <c r="C19" s="3">
        <v>9.99983E-10</v>
      </c>
      <c r="D19" s="3">
        <v>5.122147378</v>
      </c>
      <c r="K19" s="3"/>
      <c r="L19" s="3"/>
      <c r="S19" s="3"/>
      <c r="T19" s="3"/>
      <c r="AA19" s="3"/>
      <c r="AB19" s="3"/>
    </row>
    <row r="20" spans="1:28" ht="12.75">
      <c r="A20" s="6">
        <f t="shared" si="0"/>
        <v>37751.03852434028</v>
      </c>
      <c r="B20">
        <v>3135365728.336</v>
      </c>
      <c r="C20" s="3">
        <v>9.999828E-10</v>
      </c>
      <c r="D20" s="3">
        <v>5.215111875</v>
      </c>
      <c r="K20" s="3"/>
      <c r="L20" s="3"/>
      <c r="S20" s="3"/>
      <c r="T20" s="3"/>
      <c r="AA20" s="3"/>
      <c r="AB20" s="3"/>
    </row>
    <row r="21" spans="1:28" ht="12.75">
      <c r="A21" s="6">
        <f t="shared" si="0"/>
        <v>37751.038645810186</v>
      </c>
      <c r="B21">
        <v>3135365738.831</v>
      </c>
      <c r="C21" s="3">
        <v>9.999832E-10</v>
      </c>
      <c r="D21" s="3">
        <v>5.294460558</v>
      </c>
      <c r="K21" s="3"/>
      <c r="L21" s="3"/>
      <c r="S21" s="3"/>
      <c r="T21" s="3"/>
      <c r="AA21" s="3"/>
      <c r="AB21" s="3"/>
    </row>
    <row r="22" spans="1:28" ht="12.75">
      <c r="A22" s="6">
        <f t="shared" si="0"/>
        <v>37751.03876739583</v>
      </c>
      <c r="B22">
        <v>3135365749.336</v>
      </c>
      <c r="C22" s="3">
        <v>9.999825E-10</v>
      </c>
      <c r="D22" s="3">
        <v>5.285409796</v>
      </c>
      <c r="K22" s="3"/>
      <c r="L22" s="3"/>
      <c r="S22" s="3"/>
      <c r="T22" s="3"/>
      <c r="AA22" s="3"/>
      <c r="AB22" s="3"/>
    </row>
    <row r="23" spans="1:28" ht="12.75">
      <c r="A23" s="6">
        <f t="shared" si="0"/>
        <v>37751.03888886574</v>
      </c>
      <c r="B23">
        <v>3135365759.831</v>
      </c>
      <c r="C23" s="3">
        <v>9.99983E-10</v>
      </c>
      <c r="D23" s="3">
        <v>5.287861855</v>
      </c>
      <c r="K23" s="3"/>
      <c r="L23" s="3"/>
      <c r="S23" s="3"/>
      <c r="T23" s="3"/>
      <c r="AA23" s="3"/>
      <c r="AB23" s="3"/>
    </row>
    <row r="24" spans="1:28" ht="12.75">
      <c r="A24" s="6">
        <f t="shared" si="0"/>
        <v>37751.039010451386</v>
      </c>
      <c r="B24">
        <v>3135365770.336</v>
      </c>
      <c r="C24" s="3">
        <v>9.99983E-10</v>
      </c>
      <c r="D24" s="3">
        <v>5.292116307</v>
      </c>
      <c r="K24" s="3"/>
      <c r="L24" s="3"/>
      <c r="S24" s="3"/>
      <c r="T24" s="3"/>
      <c r="AA24" s="3"/>
      <c r="AB24" s="3"/>
    </row>
    <row r="25" spans="1:28" ht="12.75">
      <c r="A25" s="6">
        <f t="shared" si="0"/>
        <v>37751.039131921294</v>
      </c>
      <c r="B25">
        <v>3135365780.831</v>
      </c>
      <c r="C25" s="3">
        <v>9.999825E-10</v>
      </c>
      <c r="D25" s="3">
        <v>5.291004612</v>
      </c>
      <c r="K25" s="3"/>
      <c r="L25" s="3"/>
      <c r="S25" s="3"/>
      <c r="T25" s="3"/>
      <c r="AA25" s="3"/>
      <c r="AB25" s="3"/>
    </row>
    <row r="26" spans="1:28" ht="12.75">
      <c r="A26" s="6">
        <f t="shared" si="0"/>
        <v>37751.03925350694</v>
      </c>
      <c r="B26">
        <v>3135365791.336</v>
      </c>
      <c r="C26" s="3">
        <v>9.99983E-10</v>
      </c>
      <c r="D26" s="3">
        <v>5.287735003</v>
      </c>
      <c r="K26" s="3"/>
      <c r="L26" s="3"/>
      <c r="S26" s="3"/>
      <c r="T26" s="3"/>
      <c r="AA26" s="3"/>
      <c r="AB26" s="3"/>
    </row>
    <row r="27" spans="1:28" ht="12.75">
      <c r="A27" s="6">
        <f t="shared" si="0"/>
        <v>37751.03937497685</v>
      </c>
      <c r="B27">
        <v>3135365801.831</v>
      </c>
      <c r="C27" s="3">
        <v>9.999828E-10</v>
      </c>
      <c r="D27" s="3">
        <v>5.293222017</v>
      </c>
      <c r="K27" s="3"/>
      <c r="L27" s="3"/>
      <c r="S27" s="3"/>
      <c r="T27" s="3"/>
      <c r="AA27" s="3"/>
      <c r="AB27" s="3"/>
    </row>
    <row r="28" spans="1:28" ht="12.75">
      <c r="A28" s="6">
        <f t="shared" si="0"/>
        <v>37751.0394965625</v>
      </c>
      <c r="B28">
        <v>3135365812.336</v>
      </c>
      <c r="C28" s="3">
        <v>9.999827E-10</v>
      </c>
      <c r="D28" s="3">
        <v>5.287101297</v>
      </c>
      <c r="K28" s="3"/>
      <c r="L28" s="3"/>
      <c r="S28" s="3"/>
      <c r="T28" s="3"/>
      <c r="AA28" s="3"/>
      <c r="AB28" s="3"/>
    </row>
    <row r="29" spans="1:28" ht="12.75">
      <c r="A29" s="6">
        <f t="shared" si="0"/>
        <v>37751.0396180324</v>
      </c>
      <c r="B29">
        <v>3135365822.831</v>
      </c>
      <c r="C29" s="3">
        <v>9.999828E-10</v>
      </c>
      <c r="D29" s="3">
        <v>5.285810207</v>
      </c>
      <c r="K29" s="3"/>
      <c r="L29" s="3"/>
      <c r="S29" s="3"/>
      <c r="T29" s="3"/>
      <c r="AA29" s="3"/>
      <c r="AB29" s="3"/>
    </row>
    <row r="30" spans="1:28" ht="12.75">
      <c r="A30" s="6">
        <f t="shared" si="0"/>
        <v>37751.03985530092</v>
      </c>
      <c r="B30">
        <v>3135365843.331</v>
      </c>
      <c r="C30" s="3">
        <v>9.999824E-10</v>
      </c>
      <c r="D30" s="3">
        <v>5.293273185</v>
      </c>
      <c r="K30" s="3"/>
      <c r="L30" s="3"/>
      <c r="S30" s="3"/>
      <c r="T30" s="3"/>
      <c r="AA30" s="3"/>
      <c r="AB30" s="3"/>
    </row>
    <row r="31" spans="1:28" ht="12.75">
      <c r="A31" s="6">
        <f t="shared" si="0"/>
        <v>37751.039971087965</v>
      </c>
      <c r="B31">
        <v>3135365853.335</v>
      </c>
      <c r="C31" s="3">
        <v>9.999824E-10</v>
      </c>
      <c r="D31" s="3">
        <v>5.170327991</v>
      </c>
      <c r="K31" s="3"/>
      <c r="L31" s="3"/>
      <c r="S31" s="3"/>
      <c r="T31" s="3"/>
      <c r="AA31" s="3"/>
      <c r="AB31" s="3"/>
    </row>
    <row r="32" spans="1:28" ht="12.75">
      <c r="A32" s="6">
        <f aca="true" t="shared" si="1" ref="A32:A37">(DATE(2003,5,9)+TIME(22,27,54))+(B32-3135356873.833)/(24*3600)</f>
        <v>37751.040086886576</v>
      </c>
      <c r="B32">
        <v>3135365863.34</v>
      </c>
      <c r="C32" s="3">
        <v>9.99983E-10</v>
      </c>
      <c r="D32" s="3">
        <v>5.124475121</v>
      </c>
      <c r="K32" s="3"/>
      <c r="L32" s="3"/>
      <c r="S32" s="3"/>
      <c r="T32" s="3"/>
      <c r="AA32" s="3"/>
      <c r="AB32" s="3"/>
    </row>
    <row r="33" spans="1:28" ht="12.75">
      <c r="A33" s="6">
        <f t="shared" si="1"/>
        <v>37751.04020255787</v>
      </c>
      <c r="B33">
        <v>3135365873.334</v>
      </c>
      <c r="C33" s="3">
        <v>9.999832E-10</v>
      </c>
      <c r="D33" s="3">
        <v>5.123380012</v>
      </c>
      <c r="K33" s="3"/>
      <c r="L33" s="3"/>
      <c r="S33" s="3"/>
      <c r="T33" s="3"/>
      <c r="AA33" s="3"/>
      <c r="AB33" s="3"/>
    </row>
    <row r="34" spans="1:28" ht="12.75">
      <c r="A34" s="6">
        <f t="shared" si="1"/>
        <v>37751.0403183449</v>
      </c>
      <c r="B34">
        <v>3135365883.338</v>
      </c>
      <c r="C34" s="3">
        <v>9.999828E-10</v>
      </c>
      <c r="D34" s="3">
        <v>5.123863894</v>
      </c>
      <c r="K34" s="3"/>
      <c r="L34" s="3"/>
      <c r="S34" s="3"/>
      <c r="T34" s="3"/>
      <c r="AA34" s="3"/>
      <c r="AB34" s="3"/>
    </row>
    <row r="35" spans="1:28" ht="12.75">
      <c r="A35" s="6">
        <f t="shared" si="1"/>
        <v>37751.04043402778</v>
      </c>
      <c r="B35">
        <v>3135365893.333</v>
      </c>
      <c r="C35" s="3">
        <v>9.999829E-10</v>
      </c>
      <c r="D35" s="3">
        <v>5.122505565</v>
      </c>
      <c r="K35" s="3"/>
      <c r="L35" s="3"/>
      <c r="S35" s="3"/>
      <c r="T35" s="3"/>
      <c r="AA35" s="3"/>
      <c r="AB35" s="3"/>
    </row>
    <row r="36" spans="1:28" ht="12.75">
      <c r="A36" s="6">
        <f t="shared" si="1"/>
        <v>37751.0405150463</v>
      </c>
      <c r="B36">
        <v>3135365900.333</v>
      </c>
      <c r="C36" s="3">
        <v>9.99983E-10</v>
      </c>
      <c r="K36" s="3"/>
      <c r="L36" s="3"/>
      <c r="S36" s="3"/>
      <c r="T36" s="3"/>
      <c r="AA36" s="3"/>
      <c r="AB36" s="3"/>
    </row>
    <row r="37" spans="1:28" ht="12.75">
      <c r="A37" s="6">
        <f t="shared" si="1"/>
        <v>37751.04055561342</v>
      </c>
      <c r="B37">
        <v>3135365903.838</v>
      </c>
      <c r="C37" s="3">
        <v>9.999825E-10</v>
      </c>
      <c r="K37" s="3"/>
      <c r="L37" s="3"/>
      <c r="S37" s="3"/>
      <c r="T37" s="3"/>
      <c r="AA37" s="3"/>
      <c r="AB37" s="3"/>
    </row>
    <row r="38" spans="11:28" ht="12.75">
      <c r="K38" s="3"/>
      <c r="L38" s="3"/>
      <c r="S38" s="3"/>
      <c r="T38" s="3"/>
      <c r="AA38" s="3"/>
      <c r="AB38" s="3"/>
    </row>
    <row r="39" spans="11:28" ht="12.75">
      <c r="K39" s="3"/>
      <c r="L39" s="3"/>
      <c r="S39" s="3"/>
      <c r="T39" s="3"/>
      <c r="AA39" s="3"/>
      <c r="AB39" s="3"/>
    </row>
    <row r="40" spans="11:28" ht="12.75">
      <c r="K40" s="3"/>
      <c r="L40" s="3"/>
      <c r="S40" s="3"/>
      <c r="T40" s="3"/>
      <c r="AA40" s="3"/>
      <c r="AB40" s="3"/>
    </row>
    <row r="41" spans="11:28" ht="12.75"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19" ht="12.75">
      <c r="C48" s="3"/>
      <c r="D48" s="3"/>
      <c r="K48" s="3"/>
      <c r="S48" s="3"/>
    </row>
    <row r="49" ht="12.75">
      <c r="C49" s="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C5" sqref="C5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6" ht="12.75">
      <c r="A6" t="s">
        <v>47</v>
      </c>
    </row>
    <row r="7" ht="12.75">
      <c r="A7" t="s">
        <v>48</v>
      </c>
    </row>
    <row r="8" spans="3:24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</row>
    <row r="9" spans="2:32" ht="12.75">
      <c r="B9" t="s">
        <v>7</v>
      </c>
      <c r="C9" s="3">
        <f>AVERAGE(D16:D18)</f>
        <v>5.127109862666667</v>
      </c>
      <c r="D9" s="3">
        <f>AVERAGE(D21:D29)</f>
        <v>5.323235900777778</v>
      </c>
      <c r="E9" s="3">
        <f>AVERAGE(D32:D35)</f>
        <v>5.121352562999999</v>
      </c>
      <c r="F9" s="3">
        <f>(E9/C9-1)*100</f>
        <v>-0.11229132631991323</v>
      </c>
      <c r="G9" s="4">
        <f>(D9/C9-1)*100</f>
        <v>3.8252747330267622</v>
      </c>
      <c r="H9" s="3">
        <f>D9-C9</f>
        <v>0.19612603811111118</v>
      </c>
      <c r="K9" s="3"/>
      <c r="L9" s="3"/>
      <c r="M9" s="3"/>
      <c r="N9" s="3"/>
      <c r="O9" s="4"/>
      <c r="P9" s="3"/>
      <c r="R9" t="s">
        <v>7</v>
      </c>
      <c r="S9" s="3">
        <f>AVERAGE(T16:T18)</f>
        <v>5.028612418000001</v>
      </c>
      <c r="T9" s="3">
        <f>AVERAGE(T21:T29)</f>
        <v>6.431486242777777</v>
      </c>
      <c r="U9" s="3">
        <f>AVERAGE(T32:T35)</f>
        <v>5.03431242525</v>
      </c>
      <c r="V9" s="3">
        <f>(U9/S9-1)*100</f>
        <v>0.11335149294058322</v>
      </c>
      <c r="W9" s="4">
        <f>(T9/S9-1)*100</f>
        <v>27.89783161168211</v>
      </c>
      <c r="X9" s="3">
        <f>T9-S9</f>
        <v>1.4028738247777763</v>
      </c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0.006312490206900431</v>
      </c>
      <c r="D10">
        <f>STDEV(D21:D29)</f>
        <v>0.006413579160226647</v>
      </c>
      <c r="E10">
        <f>STDEV(D32:D35)</f>
        <v>0.0010759768202149467</v>
      </c>
      <c r="G10" s="4">
        <f>(D10/C10-1)*100</f>
        <v>1.6014116460048022</v>
      </c>
      <c r="H10">
        <f>SQRT(C10^2+D10^2)</f>
        <v>0.008998973844650699</v>
      </c>
      <c r="O10" s="4"/>
      <c r="R10" t="s">
        <v>8</v>
      </c>
      <c r="S10">
        <f>STDEV(T16:T18)</f>
        <v>0.0011359918913630743</v>
      </c>
      <c r="T10">
        <f>STDEV(T21:T29)</f>
        <v>0.05581159620923732</v>
      </c>
      <c r="U10">
        <f>STDEV(T32:T35)</f>
        <v>0.0033155634970135272</v>
      </c>
      <c r="W10" s="4">
        <f>(T10/S10-1)*100</f>
        <v>4813.027692677375</v>
      </c>
      <c r="X10">
        <f>SQRT(S10^2+T10^2)</f>
        <v>0.05582315602866069</v>
      </c>
      <c r="AE10" s="4"/>
    </row>
    <row r="12" spans="2:18" ht="12.75">
      <c r="B12" t="s">
        <v>0</v>
      </c>
      <c r="R12" t="s">
        <v>16</v>
      </c>
    </row>
    <row r="13" spans="2:27" ht="12.75">
      <c r="B13" s="1">
        <v>37899</v>
      </c>
      <c r="C13" s="2">
        <v>0.04027777777777778</v>
      </c>
      <c r="J13" s="1"/>
      <c r="K13" s="2"/>
      <c r="R13" s="1">
        <v>37899</v>
      </c>
      <c r="S13" s="2">
        <v>0.04027777777777778</v>
      </c>
      <c r="Z13" s="1"/>
      <c r="AA13" s="2"/>
    </row>
    <row r="14" spans="2:18" ht="12.75">
      <c r="B14" t="s">
        <v>1</v>
      </c>
      <c r="R14" t="s">
        <v>1</v>
      </c>
    </row>
    <row r="15" spans="2:22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</row>
    <row r="16" spans="1:28" ht="12.75">
      <c r="A16" s="6">
        <f aca="true" t="shared" si="0" ref="A16:A31">(DATE(2003,5,9)+TIME(22,27,54))+(B16-3135356873.833)/(24*3600)</f>
        <v>37751.0409259375</v>
      </c>
      <c r="B16">
        <v>3135365935.834</v>
      </c>
      <c r="C16" s="3">
        <v>9.999825E-10</v>
      </c>
      <c r="D16" s="3">
        <v>5.134385188</v>
      </c>
      <c r="K16" s="3"/>
      <c r="L16" s="3"/>
      <c r="Q16" s="6">
        <f aca="true" t="shared" si="1" ref="Q16:Q31">(DATE(2003,5,9)+TIME(22,27,54))+(R16-3135356873.833)/(24*3600)</f>
        <v>37751.04104752315</v>
      </c>
      <c r="R16">
        <v>3135365946.339</v>
      </c>
      <c r="S16" s="3">
        <v>9.999829E-10</v>
      </c>
      <c r="T16" s="3">
        <v>5.02904841</v>
      </c>
      <c r="AA16" s="3"/>
      <c r="AB16" s="3"/>
    </row>
    <row r="17" spans="1:28" ht="12.75">
      <c r="A17" s="6">
        <f t="shared" si="0"/>
        <v>37751.041163194444</v>
      </c>
      <c r="B17">
        <v>3135365956.333</v>
      </c>
      <c r="C17" s="3">
        <v>9.999827E-10</v>
      </c>
      <c r="D17" s="3">
        <v>5.123859193</v>
      </c>
      <c r="K17" s="3"/>
      <c r="L17" s="3"/>
      <c r="Q17" s="6">
        <f t="shared" si="1"/>
        <v>37751.041278993056</v>
      </c>
      <c r="R17">
        <v>3135365966.338</v>
      </c>
      <c r="S17" s="3">
        <v>9.999828E-10</v>
      </c>
      <c r="T17" s="3">
        <v>5.027323016</v>
      </c>
      <c r="AA17" s="3"/>
      <c r="AB17" s="3"/>
    </row>
    <row r="18" spans="1:28" ht="12.75">
      <c r="A18" s="6">
        <f t="shared" si="0"/>
        <v>37751.041504664354</v>
      </c>
      <c r="B18">
        <v>3135365985.836</v>
      </c>
      <c r="C18" s="3">
        <v>9.999832E-10</v>
      </c>
      <c r="D18" s="3">
        <v>5.123085207</v>
      </c>
      <c r="K18" s="3"/>
      <c r="L18" s="3"/>
      <c r="Q18" s="6">
        <f t="shared" si="1"/>
        <v>37751.041736134255</v>
      </c>
      <c r="R18">
        <v>3135366005.835</v>
      </c>
      <c r="S18" s="3">
        <v>9.999827E-10</v>
      </c>
      <c r="T18" s="3">
        <v>5.029465828</v>
      </c>
      <c r="AA18" s="3"/>
      <c r="AB18" s="3"/>
    </row>
    <row r="19" spans="1:28" ht="12.75">
      <c r="A19" s="6">
        <f t="shared" si="0"/>
        <v>37751.04185771991</v>
      </c>
      <c r="B19">
        <v>3135366016.34</v>
      </c>
      <c r="C19" s="3">
        <v>9.99983E-10</v>
      </c>
      <c r="D19" s="3">
        <v>5.123235348</v>
      </c>
      <c r="K19" s="3"/>
      <c r="L19" s="3"/>
      <c r="Q19" s="6">
        <f t="shared" si="1"/>
        <v>37751.04197918982</v>
      </c>
      <c r="R19">
        <v>3135366026.835</v>
      </c>
      <c r="S19" s="3">
        <v>9.999828E-10</v>
      </c>
      <c r="T19" s="3">
        <v>5.031369105</v>
      </c>
      <c r="AA19" s="3"/>
      <c r="AB19" s="3"/>
    </row>
    <row r="20" spans="1:28" ht="12.75">
      <c r="A20" s="6">
        <f t="shared" si="0"/>
        <v>37751.04221064815</v>
      </c>
      <c r="B20">
        <v>3135366046.833</v>
      </c>
      <c r="C20" s="3">
        <v>9.999828E-10</v>
      </c>
      <c r="D20" s="3">
        <v>5.308151057</v>
      </c>
      <c r="K20" s="3"/>
      <c r="L20" s="3"/>
      <c r="Q20" s="6">
        <f t="shared" si="1"/>
        <v>37751.04232644675</v>
      </c>
      <c r="R20">
        <v>3135366056.838</v>
      </c>
      <c r="S20" s="3">
        <v>9.999828E-10</v>
      </c>
      <c r="T20" s="3">
        <v>6.364712503</v>
      </c>
      <c r="AA20" s="3"/>
      <c r="AB20" s="3"/>
    </row>
    <row r="21" spans="1:28" ht="12.75">
      <c r="A21" s="6">
        <f t="shared" si="0"/>
        <v>37751.04244791667</v>
      </c>
      <c r="B21">
        <v>3135366067.333</v>
      </c>
      <c r="C21" s="3">
        <v>9.999831E-10</v>
      </c>
      <c r="D21" s="3">
        <v>5.318773495</v>
      </c>
      <c r="K21" s="3"/>
      <c r="L21" s="3"/>
      <c r="Q21" s="6">
        <f t="shared" si="1"/>
        <v>37751.042569502315</v>
      </c>
      <c r="R21">
        <v>3135366077.838</v>
      </c>
      <c r="S21" s="3">
        <v>9.999824E-10</v>
      </c>
      <c r="T21" s="3">
        <v>6.397571599</v>
      </c>
      <c r="AA21" s="3"/>
      <c r="AB21" s="3"/>
    </row>
    <row r="22" spans="1:28" ht="12.75">
      <c r="A22" s="6">
        <f t="shared" si="0"/>
        <v>37751.04269097222</v>
      </c>
      <c r="B22">
        <v>3135366088.333</v>
      </c>
      <c r="C22" s="3">
        <v>9.999839E-10</v>
      </c>
      <c r="D22" s="3">
        <v>5.316727496</v>
      </c>
      <c r="K22" s="3"/>
      <c r="L22" s="3"/>
      <c r="Q22" s="6">
        <f t="shared" si="1"/>
        <v>37751.04280677083</v>
      </c>
      <c r="R22">
        <v>3135366098.338</v>
      </c>
      <c r="S22" s="3">
        <v>9.99983E-10</v>
      </c>
      <c r="T22" s="3">
        <v>6.321810486</v>
      </c>
      <c r="AA22" s="3"/>
      <c r="AB22" s="3"/>
    </row>
    <row r="23" spans="1:28" ht="12.75">
      <c r="A23" s="6">
        <f t="shared" si="0"/>
        <v>37751.042922442124</v>
      </c>
      <c r="B23">
        <v>3135366108.332</v>
      </c>
      <c r="C23" s="3">
        <v>9.999825E-10</v>
      </c>
      <c r="D23" s="3">
        <v>5.312129212</v>
      </c>
      <c r="K23" s="3"/>
      <c r="L23" s="3"/>
      <c r="Q23" s="6">
        <f t="shared" si="1"/>
        <v>37751.04303822917</v>
      </c>
      <c r="R23">
        <v>3135366118.336</v>
      </c>
      <c r="S23" s="3">
        <v>9.999828E-10</v>
      </c>
      <c r="T23" s="3">
        <v>6.371757218</v>
      </c>
      <c r="AA23" s="3"/>
      <c r="AB23" s="3"/>
    </row>
    <row r="24" spans="1:28" ht="12.75">
      <c r="A24" s="6">
        <f t="shared" si="0"/>
        <v>37751.04325811342</v>
      </c>
      <c r="B24">
        <v>3135366137.334</v>
      </c>
      <c r="C24" s="3">
        <v>9.999828E-10</v>
      </c>
      <c r="D24" s="3">
        <v>5.324247445</v>
      </c>
      <c r="K24" s="3"/>
      <c r="L24" s="3"/>
      <c r="Q24" s="6">
        <f t="shared" si="1"/>
        <v>37751.04337390046</v>
      </c>
      <c r="R24">
        <v>3135366147.338</v>
      </c>
      <c r="S24" s="3">
        <v>9.999825E-10</v>
      </c>
      <c r="T24" s="3">
        <v>6.471188324</v>
      </c>
      <c r="AA24" s="3"/>
      <c r="AB24" s="3"/>
    </row>
    <row r="25" spans="1:28" ht="12.75">
      <c r="A25" s="6">
        <f t="shared" si="0"/>
        <v>37751.043489571755</v>
      </c>
      <c r="B25">
        <v>3135366157.332</v>
      </c>
      <c r="C25" s="3">
        <v>9.999831E-10</v>
      </c>
      <c r="D25" s="3">
        <v>5.322784342</v>
      </c>
      <c r="K25" s="3"/>
      <c r="L25" s="3"/>
      <c r="Q25" s="6">
        <f t="shared" si="1"/>
        <v>37751.04360537037</v>
      </c>
      <c r="R25">
        <v>3135366167.337</v>
      </c>
      <c r="S25" s="3">
        <v>9.99983E-10</v>
      </c>
      <c r="T25" s="3">
        <v>6.484717733</v>
      </c>
      <c r="AA25" s="3"/>
      <c r="AB25" s="3"/>
    </row>
    <row r="26" spans="1:28" ht="12.75">
      <c r="A26" s="6">
        <f t="shared" si="0"/>
        <v>37751.04372115741</v>
      </c>
      <c r="B26">
        <v>3135366177.341</v>
      </c>
      <c r="C26" s="3">
        <v>9.999851E-10</v>
      </c>
      <c r="D26" s="3">
        <v>5.330953841</v>
      </c>
      <c r="K26" s="3"/>
      <c r="L26" s="3"/>
      <c r="Q26" s="6">
        <f t="shared" si="1"/>
        <v>37751.043836840276</v>
      </c>
      <c r="R26">
        <v>3135366187.336</v>
      </c>
      <c r="S26" s="3">
        <v>9.999829E-10</v>
      </c>
      <c r="T26" s="3">
        <v>6.451359305</v>
      </c>
      <c r="AA26" s="3"/>
      <c r="AB26" s="3"/>
    </row>
    <row r="27" spans="1:28" ht="12.75">
      <c r="A27" s="6">
        <f t="shared" si="0"/>
        <v>37751.04406829861</v>
      </c>
      <c r="B27">
        <v>3135366207.334</v>
      </c>
      <c r="C27" s="3">
        <v>9.999825E-10</v>
      </c>
      <c r="D27" s="3">
        <v>5.328327202</v>
      </c>
      <c r="K27" s="3"/>
      <c r="L27" s="3"/>
      <c r="Q27" s="6">
        <f t="shared" si="1"/>
        <v>37751.04418409723</v>
      </c>
      <c r="R27">
        <v>3135366217.339</v>
      </c>
      <c r="S27" s="3">
        <v>9.999828E-10</v>
      </c>
      <c r="T27" s="3">
        <v>6.473294477</v>
      </c>
      <c r="AA27" s="3"/>
      <c r="AB27" s="3"/>
    </row>
    <row r="28" spans="1:28" ht="12.75">
      <c r="A28" s="6">
        <f t="shared" si="0"/>
        <v>37751.04429976852</v>
      </c>
      <c r="B28">
        <v>3135366227.333</v>
      </c>
      <c r="C28" s="3">
        <v>9.999827E-10</v>
      </c>
      <c r="D28" s="3">
        <v>5.33065671</v>
      </c>
      <c r="K28" s="3"/>
      <c r="L28" s="3"/>
      <c r="Q28" s="6">
        <f t="shared" si="1"/>
        <v>37751.04441555555</v>
      </c>
      <c r="R28">
        <v>3135366237.337</v>
      </c>
      <c r="S28" s="3">
        <v>9.999824E-10</v>
      </c>
      <c r="T28" s="3">
        <v>6.470572195</v>
      </c>
      <c r="AA28" s="3"/>
      <c r="AB28" s="3"/>
    </row>
    <row r="29" spans="1:28" ht="12.75">
      <c r="A29" s="6">
        <f t="shared" si="0"/>
        <v>37751.044531238425</v>
      </c>
      <c r="B29">
        <v>3135366247.332</v>
      </c>
      <c r="C29" s="3">
        <v>9.999844E-10</v>
      </c>
      <c r="D29" s="3">
        <v>5.324523364</v>
      </c>
      <c r="K29" s="3"/>
      <c r="L29" s="3"/>
      <c r="Q29" s="6">
        <f t="shared" si="1"/>
        <v>37751.04464702546</v>
      </c>
      <c r="R29">
        <v>3135366257.336</v>
      </c>
      <c r="S29" s="3">
        <v>9.999834E-10</v>
      </c>
      <c r="T29" s="3">
        <v>6.441104848</v>
      </c>
      <c r="AA29" s="3"/>
      <c r="AB29" s="3"/>
    </row>
    <row r="30" spans="1:28" ht="12.75">
      <c r="A30" s="6">
        <f t="shared" si="0"/>
        <v>37751.04476282407</v>
      </c>
      <c r="B30">
        <v>3135366267.341</v>
      </c>
      <c r="C30" s="3">
        <v>9.999848E-10</v>
      </c>
      <c r="D30" s="3">
        <v>5.323814841</v>
      </c>
      <c r="K30" s="3"/>
      <c r="L30" s="3"/>
      <c r="Q30" s="6">
        <f t="shared" si="1"/>
        <v>37751.04487849537</v>
      </c>
      <c r="R30">
        <v>3135366277.335</v>
      </c>
      <c r="S30" s="3">
        <v>9.99983E-10</v>
      </c>
      <c r="T30" s="3">
        <v>5.464070632</v>
      </c>
      <c r="AA30" s="3"/>
      <c r="AB30" s="3"/>
    </row>
    <row r="31" spans="1:28" ht="12.75">
      <c r="A31" s="6">
        <f t="shared" si="0"/>
        <v>37751.04499428241</v>
      </c>
      <c r="B31">
        <v>3135366287.339</v>
      </c>
      <c r="C31" s="3">
        <v>9.999822E-10</v>
      </c>
      <c r="D31" s="3">
        <v>5.119938696</v>
      </c>
      <c r="K31" s="3"/>
      <c r="L31" s="3"/>
      <c r="Q31" s="6">
        <f t="shared" si="1"/>
        <v>37751.04510996528</v>
      </c>
      <c r="R31">
        <v>3135366297.334</v>
      </c>
      <c r="S31" s="3">
        <v>9.999824E-10</v>
      </c>
      <c r="T31" s="3">
        <v>5.030641388</v>
      </c>
      <c r="AA31" s="3"/>
      <c r="AB31" s="3"/>
    </row>
    <row r="32" spans="1:28" ht="12.75">
      <c r="A32" s="6">
        <f aca="true" t="shared" si="2" ref="A32:A37">(DATE(2003,5,9)+TIME(22,27,54))+(B32-3135356873.833)/(24*3600)</f>
        <v>37751.045225752314</v>
      </c>
      <c r="B32">
        <v>3135366307.338</v>
      </c>
      <c r="C32" s="3">
        <v>9.999833E-10</v>
      </c>
      <c r="D32" s="3">
        <v>5.121111556</v>
      </c>
      <c r="K32" s="3"/>
      <c r="L32" s="3"/>
      <c r="Q32" s="6">
        <f>(DATE(2003,5,9)+TIME(22,27,54))+(R32-3135356873.833)/(24*3600)</f>
        <v>37751.04534722222</v>
      </c>
      <c r="R32">
        <v>3135366317.833</v>
      </c>
      <c r="S32" s="3">
        <v>9.99983E-10</v>
      </c>
      <c r="T32" s="3">
        <v>5.030402702</v>
      </c>
      <c r="AA32" s="3"/>
      <c r="AB32" s="3"/>
    </row>
    <row r="33" spans="1:28" ht="12.75">
      <c r="A33" s="6">
        <f t="shared" si="2"/>
        <v>37751.04546880787</v>
      </c>
      <c r="B33">
        <v>3135366328.338</v>
      </c>
      <c r="C33" s="3">
        <v>9.999829E-10</v>
      </c>
      <c r="D33" s="3">
        <v>5.121113026</v>
      </c>
      <c r="K33" s="3"/>
      <c r="L33" s="3"/>
      <c r="Q33" s="6">
        <f>(DATE(2003,5,9)+TIME(22,27,54))+(R33-3135356873.833)/(24*3600)</f>
        <v>37751.045590277776</v>
      </c>
      <c r="R33">
        <v>3135366338.833</v>
      </c>
      <c r="S33" s="3">
        <v>9.999825E-10</v>
      </c>
      <c r="T33" s="3">
        <v>5.033498282</v>
      </c>
      <c r="AA33" s="3"/>
      <c r="AB33" s="3"/>
    </row>
    <row r="34" spans="1:28" ht="12.75">
      <c r="A34" s="6">
        <f t="shared" si="2"/>
        <v>37751.04571186342</v>
      </c>
      <c r="B34">
        <v>3135366349.338</v>
      </c>
      <c r="C34" s="3">
        <v>9.999833E-10</v>
      </c>
      <c r="D34" s="3">
        <v>5.1203196</v>
      </c>
      <c r="K34" s="3"/>
      <c r="L34" s="3"/>
      <c r="Q34" s="6">
        <f>(DATE(2003,5,9)+TIME(22,27,54))+(R34-3135356873.833)/(24*3600)</f>
        <v>37751.045833344906</v>
      </c>
      <c r="R34">
        <v>3135366359.834</v>
      </c>
      <c r="S34" s="3">
        <v>9.99983E-10</v>
      </c>
      <c r="T34" s="3">
        <v>5.038387931</v>
      </c>
      <c r="AA34" s="3"/>
      <c r="AB34" s="3"/>
    </row>
    <row r="35" spans="1:28" ht="12.75">
      <c r="A35" s="6">
        <f t="shared" si="2"/>
        <v>37751.04595493056</v>
      </c>
      <c r="B35">
        <v>3135366370.339</v>
      </c>
      <c r="C35" s="3">
        <v>9.999851E-10</v>
      </c>
      <c r="D35" s="3">
        <v>5.12286607</v>
      </c>
      <c r="K35" s="3"/>
      <c r="L35" s="3"/>
      <c r="Q35" s="6">
        <f>(DATE(2003,5,9)+TIME(22,27,54))+(R35-3135356873.833)/(24*3600)</f>
        <v>37751.04607640046</v>
      </c>
      <c r="R35">
        <v>3135366380.834</v>
      </c>
      <c r="S35" s="3">
        <v>9.999827E-10</v>
      </c>
      <c r="T35" s="3">
        <v>5.034960786</v>
      </c>
      <c r="AA35" s="3"/>
      <c r="AB35" s="3"/>
    </row>
    <row r="36" spans="1:28" ht="12.75">
      <c r="A36" s="6">
        <f t="shared" si="2"/>
        <v>37751.04616900463</v>
      </c>
      <c r="B36">
        <v>3135366388.835</v>
      </c>
      <c r="C36" s="3">
        <v>9.999828E-10</v>
      </c>
      <c r="K36" s="3"/>
      <c r="L36" s="3"/>
      <c r="Q36" s="6">
        <f>(DATE(2003,5,9)+TIME(22,27,54))+(R36-3135356873.833)/(24*3600)</f>
        <v>37751.04620957176</v>
      </c>
      <c r="R36">
        <v>3135366392.34</v>
      </c>
      <c r="S36" s="3">
        <v>9.99983E-10</v>
      </c>
      <c r="AA36" s="3"/>
      <c r="AB36" s="3"/>
    </row>
    <row r="37" spans="1:28" ht="12.75">
      <c r="A37" s="6">
        <f t="shared" si="2"/>
        <v>37751.046250023144</v>
      </c>
      <c r="B37">
        <v>3135366395.835</v>
      </c>
      <c r="C37" s="3">
        <v>9.999825E-10</v>
      </c>
      <c r="K37" s="3"/>
      <c r="L37" s="3"/>
      <c r="Q37" s="6"/>
      <c r="AA37" s="3"/>
      <c r="AB37" s="3"/>
    </row>
    <row r="38" spans="11:28" ht="12.75">
      <c r="K38" s="3"/>
      <c r="L38" s="3"/>
      <c r="AA38" s="3"/>
      <c r="AB38" s="3"/>
    </row>
    <row r="39" spans="11:28" ht="12.75">
      <c r="K39" s="3"/>
      <c r="L39" s="3"/>
      <c r="AA39" s="3"/>
      <c r="AB39" s="3"/>
    </row>
    <row r="40" spans="11:28" ht="12.75">
      <c r="K40" s="3"/>
      <c r="L40" s="3"/>
      <c r="S40" s="3"/>
      <c r="T40" s="3"/>
      <c r="AA40" s="3"/>
      <c r="AB40" s="3"/>
    </row>
    <row r="41" spans="11:28" ht="12.75"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19" ht="12.75">
      <c r="C48" s="3"/>
      <c r="D48" s="3"/>
      <c r="K48" s="3"/>
      <c r="S48" s="3"/>
    </row>
    <row r="49" ht="12.75">
      <c r="C49" s="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A1" sqref="A1:A7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6" ht="12.75">
      <c r="A6" t="s">
        <v>52</v>
      </c>
    </row>
    <row r="7" ht="12.75">
      <c r="A7" t="s">
        <v>53</v>
      </c>
    </row>
    <row r="8" spans="3:32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K8" s="5" t="s">
        <v>9</v>
      </c>
      <c r="L8" s="5" t="s">
        <v>10</v>
      </c>
      <c r="M8" s="5" t="s">
        <v>11</v>
      </c>
      <c r="N8" s="5" t="s">
        <v>13</v>
      </c>
      <c r="O8" s="5" t="s">
        <v>12</v>
      </c>
      <c r="P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  <c r="AA8" s="5" t="s">
        <v>9</v>
      </c>
      <c r="AB8" s="5" t="s">
        <v>10</v>
      </c>
      <c r="AC8" s="5" t="s">
        <v>11</v>
      </c>
      <c r="AD8" s="5" t="s">
        <v>13</v>
      </c>
      <c r="AE8" s="5" t="s">
        <v>12</v>
      </c>
      <c r="AF8" s="5" t="s">
        <v>14</v>
      </c>
    </row>
    <row r="9" spans="2:32" ht="12.75">
      <c r="B9" t="s">
        <v>7</v>
      </c>
      <c r="C9" s="3">
        <f>AVERAGE(D16:D18)</f>
        <v>5.122550945333333</v>
      </c>
      <c r="D9" s="3">
        <f>AVERAGE(D20:D23)</f>
        <v>5.316776041000001</v>
      </c>
      <c r="E9" s="3">
        <f>AVERAGE(D25:D27)</f>
        <v>5.121333879</v>
      </c>
      <c r="F9" s="3">
        <f>(E9/C9-1)*100</f>
        <v>-0.023758989345767922</v>
      </c>
      <c r="G9" s="4">
        <f>(D9/C9-1)*100</f>
        <v>3.791569820181251</v>
      </c>
      <c r="H9" s="3">
        <f>D9-C9</f>
        <v>0.1942250956666678</v>
      </c>
      <c r="J9" t="s">
        <v>7</v>
      </c>
      <c r="K9" s="3">
        <f>AVERAGE(L16:L18)</f>
        <v>5.1115469393333335</v>
      </c>
      <c r="L9" s="3">
        <f>AVERAGE(L20:L23)</f>
        <v>5.19293403225</v>
      </c>
      <c r="M9" s="3">
        <f>AVERAGE(L25:L27)</f>
        <v>5.10398528</v>
      </c>
      <c r="N9" s="3">
        <f>(M9/K9-1)*100</f>
        <v>-0.1479328943484126</v>
      </c>
      <c r="O9" s="4">
        <f>(L9/K9-1)*100</f>
        <v>1.5922203959508385</v>
      </c>
      <c r="P9" s="3">
        <f>L9-K9</f>
        <v>0.08138709291666668</v>
      </c>
      <c r="R9" t="s">
        <v>7</v>
      </c>
      <c r="S9" s="3">
        <f>AVERAGE(T16:T18)</f>
        <v>5.0307710173333335</v>
      </c>
      <c r="T9" s="3">
        <f>AVERAGE(T20:T23)</f>
        <v>6.3621640645</v>
      </c>
      <c r="U9" s="3">
        <f>AVERAGE(T25:T27)</f>
        <v>5.032464771</v>
      </c>
      <c r="V9" s="3">
        <f>(U9/S9-1)*100</f>
        <v>0.03366787438408014</v>
      </c>
      <c r="W9" s="4">
        <f>(T9/S9-1)*100</f>
        <v>26.464990010068057</v>
      </c>
      <c r="X9" s="3">
        <f>T9-S9</f>
        <v>1.3313930471666664</v>
      </c>
      <c r="Z9" t="s">
        <v>7</v>
      </c>
      <c r="AA9" s="3">
        <f>AVERAGE(AB16:AB18)</f>
        <v>5.082685480333333</v>
      </c>
      <c r="AB9" s="3">
        <f>AVERAGE(AB20:AB23)</f>
        <v>5.329225496000001</v>
      </c>
      <c r="AC9" s="3">
        <f>AVERAGE(AB25:AB27)</f>
        <v>5.076845001</v>
      </c>
      <c r="AD9" s="3">
        <f>(AC9/AA9-1)*100</f>
        <v>-0.11490932019956324</v>
      </c>
      <c r="AE9" s="4">
        <f>(AB9/AA9-1)*100</f>
        <v>4.8505857114436335</v>
      </c>
      <c r="AF9" s="3">
        <f>AB9-AA9</f>
        <v>0.2465400156666684</v>
      </c>
    </row>
    <row r="10" spans="2:32" ht="12.75">
      <c r="B10" t="s">
        <v>8</v>
      </c>
      <c r="C10">
        <f>STDEV(D16:D18)</f>
        <v>0.001086826294117148</v>
      </c>
      <c r="D10">
        <f>STDEV(D20:D23)</f>
        <v>0.009474873433046885</v>
      </c>
      <c r="E10">
        <f>STDEV(D25:D27)</f>
        <v>0.0020746332105906337</v>
      </c>
      <c r="G10" s="4">
        <f>(D10/C10-1)*100</f>
        <v>771.7928048238404</v>
      </c>
      <c r="H10">
        <f>SQRT(C10^2+D10^2)</f>
        <v>0.009537002567150859</v>
      </c>
      <c r="J10" t="s">
        <v>8</v>
      </c>
      <c r="K10">
        <f>STDEV(L16:L18)</f>
        <v>0.004305769157652955</v>
      </c>
      <c r="L10">
        <f>STDEV(L20:L23)</f>
        <v>0.0066127465633661325</v>
      </c>
      <c r="M10">
        <f>STDEV(L25:L27)</f>
        <v>0.0006919633956909159</v>
      </c>
      <c r="O10" s="4">
        <f>(L10/K10-1)*100</f>
        <v>53.57875262803673</v>
      </c>
      <c r="P10">
        <f>SQRT(K10^2+L10^2)</f>
        <v>0.00789101166836712</v>
      </c>
      <c r="R10" t="s">
        <v>8</v>
      </c>
      <c r="S10">
        <f>STDEV(T16:T18)</f>
        <v>0.0017168114158474352</v>
      </c>
      <c r="T10">
        <f>STDEV(T20:T23)</f>
        <v>0.059582693477966985</v>
      </c>
      <c r="U10">
        <f>STDEV(T25:T27)</f>
        <v>0.002656366067933394</v>
      </c>
      <c r="W10" s="4">
        <f>(T10/S10-1)*100</f>
        <v>3370.5438773283304</v>
      </c>
      <c r="X10">
        <f>SQRT(S10^2+T10^2)</f>
        <v>0.05960742238620081</v>
      </c>
      <c r="Z10" t="s">
        <v>8</v>
      </c>
      <c r="AA10">
        <f>STDEV(AB16:AB18)</f>
        <v>0.0011639953972651224</v>
      </c>
      <c r="AB10">
        <f>STDEV(AB20:AB23)</f>
        <v>0.011769814621568607</v>
      </c>
      <c r="AC10">
        <f>STDEV(AB25:AB27)</f>
        <v>0.0028013203177664186</v>
      </c>
      <c r="AE10" s="4">
        <f>(AB10/AA10-1)*100</f>
        <v>911.156457252537</v>
      </c>
      <c r="AF10">
        <f>SQRT(AA10^2+AB10^2)</f>
        <v>0.011827232199925077</v>
      </c>
    </row>
    <row r="12" spans="2:26" ht="12.75">
      <c r="B12" t="s">
        <v>0</v>
      </c>
      <c r="J12" t="s">
        <v>15</v>
      </c>
      <c r="R12" t="s">
        <v>16</v>
      </c>
      <c r="Z12" t="s">
        <v>17</v>
      </c>
    </row>
    <row r="13" spans="2:27" ht="12.75">
      <c r="B13" s="1">
        <v>37899</v>
      </c>
      <c r="C13" s="2">
        <v>0.04583333333333334</v>
      </c>
      <c r="J13" s="1">
        <v>37899</v>
      </c>
      <c r="K13" s="2">
        <v>0.04583333333333334</v>
      </c>
      <c r="R13" s="1">
        <v>37899</v>
      </c>
      <c r="S13" s="2">
        <v>0.04583333333333334</v>
      </c>
      <c r="Z13" s="1">
        <v>37899</v>
      </c>
      <c r="AA13" s="2">
        <v>0.04583333333333334</v>
      </c>
    </row>
    <row r="14" spans="2:26" ht="12.75">
      <c r="B14" t="s">
        <v>1</v>
      </c>
      <c r="J14" t="s">
        <v>1</v>
      </c>
      <c r="R14" t="s">
        <v>1</v>
      </c>
      <c r="Z14" t="s">
        <v>1</v>
      </c>
    </row>
    <row r="15" spans="2:30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J15" t="s">
        <v>2</v>
      </c>
      <c r="K15" t="s">
        <v>3</v>
      </c>
      <c r="L15" t="s">
        <v>4</v>
      </c>
      <c r="M15" t="s">
        <v>5</v>
      </c>
      <c r="N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Z15" t="s">
        <v>2</v>
      </c>
      <c r="AA15" t="s">
        <v>3</v>
      </c>
      <c r="AB15" t="s">
        <v>4</v>
      </c>
      <c r="AC15" t="s">
        <v>5</v>
      </c>
      <c r="AD15" t="s">
        <v>6</v>
      </c>
    </row>
    <row r="16" spans="1:28" ht="12.75">
      <c r="A16" s="6">
        <f aca="true" t="shared" si="0" ref="A16:A29">(DATE(2003,5,9)+TIME(22,27,54))+(B16-3135356873.833)/(24*3600)</f>
        <v>37751.046556712965</v>
      </c>
      <c r="B16">
        <v>3135366422.333</v>
      </c>
      <c r="C16" s="3">
        <v>9.999825E-10</v>
      </c>
      <c r="D16" s="3">
        <v>5.122188515</v>
      </c>
      <c r="I16" s="6">
        <f aca="true" t="shared" si="1" ref="I16:I28">(DATE(2003,5,9)+TIME(22,27,54))+(J16-3135356873.833)/(24*3600)</f>
        <v>37751.04666671296</v>
      </c>
      <c r="J16">
        <v>3135366431.837</v>
      </c>
      <c r="K16" s="3">
        <v>9.999823E-10</v>
      </c>
      <c r="L16" s="3">
        <v>5.109862856</v>
      </c>
      <c r="Q16" s="6">
        <f aca="true" t="shared" si="2" ref="Q16:Q27">(DATE(2003,5,9)+TIME(22,27,54))+(R16-3135356873.833)/(24*3600)</f>
        <v>37751.046788182866</v>
      </c>
      <c r="R16">
        <v>3135366442.332</v>
      </c>
      <c r="S16" s="3">
        <v>9.99983E-10</v>
      </c>
      <c r="T16" s="3">
        <v>5.028889509</v>
      </c>
      <c r="Y16" s="6">
        <f aca="true" t="shared" si="3" ref="Y16:Y27">(DATE(2003,5,9)+TIME(22,27,54))+(Z16-3135356873.833)/(24*3600)</f>
        <v>37751.04690398148</v>
      </c>
      <c r="Z16">
        <v>3135366452.337</v>
      </c>
      <c r="AA16" s="3">
        <v>9.999834E-10</v>
      </c>
      <c r="AB16" s="3">
        <v>5.081353937</v>
      </c>
    </row>
    <row r="17" spans="1:28" ht="12.75">
      <c r="A17" s="6">
        <f t="shared" si="0"/>
        <v>37751.047118055554</v>
      </c>
      <c r="B17">
        <v>3135366470.833</v>
      </c>
      <c r="C17" s="3">
        <v>9.999828E-10</v>
      </c>
      <c r="D17" s="3">
        <v>5.121691644</v>
      </c>
      <c r="I17" s="6">
        <f t="shared" si="1"/>
        <v>37751.0472396412</v>
      </c>
      <c r="J17">
        <v>3135366481.338</v>
      </c>
      <c r="K17" s="3">
        <v>9.999832E-10</v>
      </c>
      <c r="L17" s="3">
        <v>5.116440221</v>
      </c>
      <c r="Q17" s="6">
        <f t="shared" si="2"/>
        <v>37751.047361111116</v>
      </c>
      <c r="R17">
        <v>3135366491.833</v>
      </c>
      <c r="S17" s="3">
        <v>9.999824E-10</v>
      </c>
      <c r="T17" s="3">
        <v>5.031171044</v>
      </c>
      <c r="Y17" s="6">
        <f t="shared" si="3"/>
        <v>37751.047482696755</v>
      </c>
      <c r="Z17">
        <v>3135366502.338</v>
      </c>
      <c r="AA17" s="3">
        <v>9.999834E-10</v>
      </c>
      <c r="AB17" s="3">
        <v>5.083509775</v>
      </c>
    </row>
    <row r="18" spans="1:28" ht="12.75">
      <c r="A18" s="6">
        <f t="shared" si="0"/>
        <v>37751.04760417824</v>
      </c>
      <c r="B18">
        <v>3135366512.834</v>
      </c>
      <c r="C18" s="3">
        <v>9.999829E-10</v>
      </c>
      <c r="D18" s="3">
        <v>5.123772677</v>
      </c>
      <c r="I18" s="6">
        <f t="shared" si="1"/>
        <v>37751.04772576389</v>
      </c>
      <c r="J18">
        <v>3135366523.339</v>
      </c>
      <c r="K18" s="3">
        <v>9.999829E-10</v>
      </c>
      <c r="L18" s="3">
        <v>5.108337741</v>
      </c>
      <c r="Q18" s="6">
        <f t="shared" si="2"/>
        <v>37751.0478472338</v>
      </c>
      <c r="R18">
        <v>3135366533.834</v>
      </c>
      <c r="S18" s="3">
        <v>9.999824E-10</v>
      </c>
      <c r="T18" s="3">
        <v>5.032252499</v>
      </c>
      <c r="Y18" s="6">
        <f t="shared" si="3"/>
        <v>37751.04796881945</v>
      </c>
      <c r="Z18">
        <v>3135366544.339</v>
      </c>
      <c r="AA18" s="3">
        <v>9.999832E-10</v>
      </c>
      <c r="AB18" s="3">
        <v>5.083192729</v>
      </c>
    </row>
    <row r="19" spans="1:28" ht="12.75">
      <c r="A19" s="6">
        <f t="shared" si="0"/>
        <v>37751.04808449074</v>
      </c>
      <c r="B19">
        <v>3135366554.333</v>
      </c>
      <c r="C19" s="3">
        <v>9.999838E-10</v>
      </c>
      <c r="D19" s="3">
        <v>5.339109046</v>
      </c>
      <c r="I19" s="6">
        <f t="shared" si="1"/>
        <v>37751.04820028935</v>
      </c>
      <c r="J19">
        <v>3135366564.338</v>
      </c>
      <c r="K19" s="3">
        <v>9.999828E-10</v>
      </c>
      <c r="L19" s="3">
        <v>5.201927286</v>
      </c>
      <c r="Q19" s="6">
        <f t="shared" si="2"/>
        <v>37751.048315960645</v>
      </c>
      <c r="R19">
        <v>3135366574.332</v>
      </c>
      <c r="S19" s="3">
        <v>9.999832E-10</v>
      </c>
      <c r="T19" s="3">
        <v>6.4728149</v>
      </c>
      <c r="Y19" s="6">
        <f t="shared" si="3"/>
        <v>37751.04843174768</v>
      </c>
      <c r="Z19">
        <v>3135366584.336</v>
      </c>
      <c r="AA19" s="3">
        <v>9.99983E-10</v>
      </c>
      <c r="AB19" s="3">
        <v>5.346797471</v>
      </c>
    </row>
    <row r="20" spans="1:28" ht="12.75">
      <c r="A20" s="6">
        <f t="shared" si="0"/>
        <v>37751.0485475463</v>
      </c>
      <c r="B20">
        <v>3135366594.341</v>
      </c>
      <c r="C20" s="3">
        <v>9.999828E-10</v>
      </c>
      <c r="D20" s="3">
        <v>5.321510492</v>
      </c>
      <c r="I20" s="6">
        <f t="shared" si="1"/>
        <v>37751.04866321759</v>
      </c>
      <c r="J20">
        <v>3135366604.335</v>
      </c>
      <c r="K20" s="3">
        <v>9.999825E-10</v>
      </c>
      <c r="L20" s="3">
        <v>5.1961538</v>
      </c>
      <c r="Q20" s="6">
        <f t="shared" si="2"/>
        <v>37751.04878480324</v>
      </c>
      <c r="R20">
        <v>3135366614.84</v>
      </c>
      <c r="S20" s="3">
        <v>9.999828E-10</v>
      </c>
      <c r="T20" s="3">
        <v>6.402830935</v>
      </c>
      <c r="Y20" s="6">
        <f t="shared" si="3"/>
        <v>37751.04890627315</v>
      </c>
      <c r="Z20">
        <v>3135366625.335</v>
      </c>
      <c r="AA20" s="3">
        <v>9.999828E-10</v>
      </c>
      <c r="AB20" s="3">
        <v>5.333518083</v>
      </c>
    </row>
    <row r="21" spans="1:28" ht="12.75">
      <c r="A21" s="6">
        <f t="shared" si="0"/>
        <v>37751.04913774306</v>
      </c>
      <c r="B21">
        <v>3135366645.334</v>
      </c>
      <c r="C21" s="3">
        <v>9.999831E-10</v>
      </c>
      <c r="D21" s="3">
        <v>5.302590698</v>
      </c>
      <c r="I21" s="6">
        <f t="shared" si="1"/>
        <v>37751.04925353009</v>
      </c>
      <c r="J21">
        <v>3135366655.338</v>
      </c>
      <c r="K21" s="3">
        <v>9.999827E-10</v>
      </c>
      <c r="L21" s="3">
        <v>5.195266519</v>
      </c>
      <c r="Q21" s="6">
        <f t="shared" si="2"/>
        <v>37751.04936921297</v>
      </c>
      <c r="R21">
        <v>3135366665.333</v>
      </c>
      <c r="S21" s="3">
        <v>9.999824E-10</v>
      </c>
      <c r="T21" s="3">
        <v>6.338491817</v>
      </c>
      <c r="Y21" s="6">
        <f t="shared" si="3"/>
        <v>37751.049484999996</v>
      </c>
      <c r="Z21">
        <v>3135366675.337</v>
      </c>
      <c r="AA21" s="3">
        <v>9.999833E-10</v>
      </c>
      <c r="AB21" s="3">
        <v>5.330131799</v>
      </c>
    </row>
    <row r="22" spans="1:28" ht="12.75">
      <c r="A22" s="6">
        <f t="shared" si="0"/>
        <v>37751.04960068287</v>
      </c>
      <c r="B22">
        <v>3135366685.332</v>
      </c>
      <c r="C22" s="3">
        <v>9.999828E-10</v>
      </c>
      <c r="D22" s="3">
        <v>5.320786988</v>
      </c>
      <c r="I22" s="6">
        <f t="shared" si="1"/>
        <v>37751.049716469905</v>
      </c>
      <c r="J22">
        <v>3135366695.336</v>
      </c>
      <c r="K22" s="3">
        <v>9.99983E-10</v>
      </c>
      <c r="L22" s="3">
        <v>5.197227703</v>
      </c>
      <c r="Q22" s="6">
        <f t="shared" si="2"/>
        <v>37751.04983225695</v>
      </c>
      <c r="R22">
        <v>3135366705.34</v>
      </c>
      <c r="S22" s="3">
        <v>9.999823E-10</v>
      </c>
      <c r="T22" s="3">
        <v>6.418055082</v>
      </c>
      <c r="Y22" s="6">
        <f t="shared" si="3"/>
        <v>37751.04994793981</v>
      </c>
      <c r="Z22">
        <v>3135366715.335</v>
      </c>
      <c r="AA22" s="3">
        <v>9.999825E-10</v>
      </c>
      <c r="AB22" s="3">
        <v>5.340461218</v>
      </c>
    </row>
    <row r="23" spans="1:28" ht="12.75">
      <c r="A23" s="6">
        <f t="shared" si="0"/>
        <v>37751.050063726856</v>
      </c>
      <c r="B23">
        <v>3135366725.339</v>
      </c>
      <c r="C23" s="3">
        <v>9.999834E-10</v>
      </c>
      <c r="D23" s="3">
        <v>5.322215986</v>
      </c>
      <c r="I23" s="6">
        <f t="shared" si="1"/>
        <v>37751.05017940972</v>
      </c>
      <c r="J23">
        <v>3135366735.334</v>
      </c>
      <c r="K23" s="3">
        <v>9.999824E-10</v>
      </c>
      <c r="L23" s="3">
        <v>5.183088107</v>
      </c>
      <c r="Q23" s="6">
        <f t="shared" si="2"/>
        <v>37751.05029554398</v>
      </c>
      <c r="R23">
        <v>3135366745.368</v>
      </c>
      <c r="S23" s="3">
        <v>9.999831E-10</v>
      </c>
      <c r="T23" s="3">
        <v>6.289278424</v>
      </c>
      <c r="Y23" s="6">
        <f t="shared" si="3"/>
        <v>37751.050410868054</v>
      </c>
      <c r="Z23">
        <v>3135366755.332</v>
      </c>
      <c r="AA23" s="3">
        <v>9.999832E-10</v>
      </c>
      <c r="AB23" s="3">
        <v>5.312790884</v>
      </c>
    </row>
    <row r="24" spans="1:28" ht="12.75">
      <c r="A24" s="6">
        <f t="shared" si="0"/>
        <v>37751.050526666666</v>
      </c>
      <c r="B24">
        <v>3135366765.337</v>
      </c>
      <c r="C24" s="3">
        <v>9.999832E-10</v>
      </c>
      <c r="D24" s="3">
        <v>5.29999695</v>
      </c>
      <c r="I24" s="6">
        <f t="shared" si="1"/>
        <v>37751.050752337964</v>
      </c>
      <c r="J24">
        <v>3135366784.835</v>
      </c>
      <c r="K24" s="3">
        <v>9.999828E-10</v>
      </c>
      <c r="L24" s="3">
        <v>5.189221619</v>
      </c>
      <c r="Q24" s="6">
        <f t="shared" si="2"/>
        <v>37751.050983796296</v>
      </c>
      <c r="R24">
        <v>3135366804.833</v>
      </c>
      <c r="S24" s="3">
        <v>9.99982E-10</v>
      </c>
      <c r="T24" s="3">
        <v>5.177971327</v>
      </c>
      <c r="Y24" s="6">
        <f t="shared" si="3"/>
        <v>37751.05110539352</v>
      </c>
      <c r="Z24">
        <v>3135366815.339</v>
      </c>
      <c r="AA24" s="3">
        <v>9.999831E-10</v>
      </c>
      <c r="AB24" s="3">
        <v>5.079196666</v>
      </c>
    </row>
    <row r="25" spans="1:28" ht="12.75">
      <c r="A25" s="6">
        <f t="shared" si="0"/>
        <v>37751.0512152662</v>
      </c>
      <c r="B25">
        <v>3135366824.832</v>
      </c>
      <c r="C25" s="3">
        <v>9.99983E-10</v>
      </c>
      <c r="D25" s="3">
        <v>5.118938299</v>
      </c>
      <c r="I25" s="6">
        <f t="shared" si="1"/>
        <v>37751.05133685185</v>
      </c>
      <c r="J25">
        <v>3135366835.337</v>
      </c>
      <c r="K25" s="3">
        <v>9.999829E-10</v>
      </c>
      <c r="L25" s="3">
        <v>5.103186435</v>
      </c>
      <c r="Q25" s="6">
        <f t="shared" si="2"/>
        <v>37751.05145832176</v>
      </c>
      <c r="R25">
        <v>3135366845.832</v>
      </c>
      <c r="S25" s="3">
        <v>9.999831E-10</v>
      </c>
      <c r="T25" s="3">
        <v>5.035298059</v>
      </c>
      <c r="Y25" s="6">
        <f t="shared" si="3"/>
        <v>37751.05157991898</v>
      </c>
      <c r="Z25">
        <v>3135366856.338</v>
      </c>
      <c r="AA25" s="3">
        <v>9.999827E-10</v>
      </c>
      <c r="AB25" s="3">
        <v>5.079976638</v>
      </c>
    </row>
    <row r="26" spans="1:28" ht="12.75">
      <c r="A26" s="6">
        <f t="shared" si="0"/>
        <v>37751.05170138889</v>
      </c>
      <c r="B26">
        <v>3135366866.833</v>
      </c>
      <c r="C26" s="3">
        <v>9.999831E-10</v>
      </c>
      <c r="D26" s="3">
        <v>5.122532212</v>
      </c>
      <c r="I26" s="6">
        <f t="shared" si="1"/>
        <v>37751.051822974536</v>
      </c>
      <c r="J26">
        <v>3135366877.338</v>
      </c>
      <c r="K26" s="3">
        <v>9.999825E-10</v>
      </c>
      <c r="L26" s="3">
        <v>5.104370619</v>
      </c>
      <c r="Q26" s="6">
        <f t="shared" si="2"/>
        <v>37751.05194444444</v>
      </c>
      <c r="R26">
        <v>3135366887.833</v>
      </c>
      <c r="S26" s="3">
        <v>9.999832E-10</v>
      </c>
      <c r="T26" s="3">
        <v>5.032065791</v>
      </c>
      <c r="Y26" s="6">
        <f t="shared" si="3"/>
        <v>37751.05206603009</v>
      </c>
      <c r="Z26">
        <v>3135366898.338</v>
      </c>
      <c r="AA26" s="3">
        <v>9.999831E-10</v>
      </c>
      <c r="AB26" s="3">
        <v>5.075980633</v>
      </c>
    </row>
    <row r="27" spans="1:28" ht="12.75">
      <c r="A27" s="6">
        <f t="shared" si="0"/>
        <v>37751.05218170139</v>
      </c>
      <c r="B27">
        <v>3135366908.332</v>
      </c>
      <c r="C27" s="3">
        <v>9.999825E-10</v>
      </c>
      <c r="D27" s="3">
        <v>5.122531126</v>
      </c>
      <c r="I27" s="6">
        <f t="shared" si="1"/>
        <v>37751.0522975</v>
      </c>
      <c r="J27">
        <v>3135366918.337</v>
      </c>
      <c r="K27" s="3">
        <v>9.99983E-10</v>
      </c>
      <c r="L27" s="3">
        <v>5.104398786</v>
      </c>
      <c r="Q27" s="6">
        <f t="shared" si="2"/>
        <v>37751.05252895833</v>
      </c>
      <c r="R27">
        <v>3135366938.335</v>
      </c>
      <c r="S27" s="3">
        <v>9.999823E-10</v>
      </c>
      <c r="T27" s="3">
        <v>5.030030463</v>
      </c>
      <c r="Y27" s="6">
        <f t="shared" si="3"/>
        <v>37751.05275462963</v>
      </c>
      <c r="Z27">
        <v>3135366957.833</v>
      </c>
      <c r="AA27" s="3">
        <v>9.999832E-10</v>
      </c>
      <c r="AB27" s="3">
        <v>5.074577732</v>
      </c>
    </row>
    <row r="28" spans="1:25" ht="12.75">
      <c r="A28" s="6">
        <f t="shared" si="0"/>
        <v>37751.05280099537</v>
      </c>
      <c r="B28">
        <v>3135366961.839</v>
      </c>
      <c r="C28" s="3">
        <v>9.999828E-10</v>
      </c>
      <c r="I28" s="6">
        <f t="shared" si="1"/>
        <v>37751.05284144676</v>
      </c>
      <c r="J28">
        <v>3135366965.334</v>
      </c>
      <c r="K28" s="3">
        <v>9.99983E-10</v>
      </c>
      <c r="Q28" s="6"/>
      <c r="Y28" s="6"/>
    </row>
    <row r="29" spans="1:25" ht="12.75">
      <c r="A29" s="6">
        <f t="shared" si="0"/>
        <v>37751.05288201389</v>
      </c>
      <c r="B29">
        <v>3135366968.839</v>
      </c>
      <c r="C29" s="3">
        <v>9.999828E-10</v>
      </c>
      <c r="I29" s="6"/>
      <c r="Q29" s="6"/>
      <c r="Y29" s="6"/>
    </row>
    <row r="30" ht="12.75">
      <c r="A30" s="6"/>
    </row>
    <row r="31" spans="1:28" ht="12.75">
      <c r="A31" s="6"/>
      <c r="AA31" s="3"/>
      <c r="AB31" s="3"/>
    </row>
    <row r="32" spans="3:28" ht="12.75">
      <c r="C32" s="3"/>
      <c r="D32" s="3"/>
      <c r="AA32" s="3"/>
      <c r="AB32" s="3"/>
    </row>
    <row r="33" spans="3:28" ht="12.75">
      <c r="C33" s="3"/>
      <c r="D33" s="3"/>
      <c r="S33" s="3"/>
      <c r="T33" s="3"/>
      <c r="AA33" s="3"/>
      <c r="AB33" s="3"/>
    </row>
    <row r="34" spans="3:28" ht="12.75">
      <c r="C34" s="3"/>
      <c r="D34" s="3"/>
      <c r="S34" s="3"/>
      <c r="T34" s="3"/>
      <c r="AA34" s="3"/>
      <c r="AB34" s="3"/>
    </row>
    <row r="35" spans="3:28" ht="12.75">
      <c r="C35" s="3"/>
      <c r="D35" s="3"/>
      <c r="K35" s="3"/>
      <c r="L35" s="3"/>
      <c r="S35" s="3"/>
      <c r="T35" s="3"/>
      <c r="AA35" s="3"/>
      <c r="AB35" s="3"/>
    </row>
    <row r="36" spans="3:28" ht="12.75">
      <c r="C36" s="3"/>
      <c r="D36" s="3"/>
      <c r="K36" s="3"/>
      <c r="L36" s="3"/>
      <c r="S36" s="3"/>
      <c r="T36" s="3"/>
      <c r="AA36" s="3"/>
      <c r="AB36" s="3"/>
    </row>
    <row r="37" spans="3:28" ht="12.75">
      <c r="C37" s="3"/>
      <c r="D37" s="3"/>
      <c r="K37" s="3"/>
      <c r="L37" s="3"/>
      <c r="S37" s="3"/>
      <c r="T37" s="3"/>
      <c r="AA37" s="3"/>
      <c r="AB37" s="3"/>
    </row>
    <row r="38" spans="3:28" ht="12.75">
      <c r="C38" s="3"/>
      <c r="D38" s="3"/>
      <c r="K38" s="3"/>
      <c r="L38" s="3"/>
      <c r="S38" s="3"/>
      <c r="T38" s="3"/>
      <c r="AA38" s="3"/>
      <c r="AB38" s="3"/>
    </row>
    <row r="39" spans="3:28" ht="12.75">
      <c r="C39" s="3"/>
      <c r="D39" s="3"/>
      <c r="K39" s="3"/>
      <c r="L39" s="3"/>
      <c r="S39" s="3"/>
      <c r="T39" s="3"/>
      <c r="AA39" s="3"/>
      <c r="AB39" s="3"/>
    </row>
    <row r="40" spans="3:28" ht="12.75">
      <c r="C40" s="3"/>
      <c r="D40" s="3"/>
      <c r="K40" s="3"/>
      <c r="L40" s="3"/>
      <c r="S40" s="3"/>
      <c r="T40" s="3"/>
      <c r="AA40" s="3"/>
      <c r="AB40" s="3"/>
    </row>
    <row r="41" spans="3:28" ht="12.75">
      <c r="C41" s="3"/>
      <c r="D41" s="3"/>
      <c r="K41" s="3"/>
      <c r="L41" s="3"/>
      <c r="S41" s="3"/>
      <c r="T41" s="3"/>
      <c r="AA41" s="3"/>
      <c r="AB41" s="3"/>
    </row>
    <row r="42" spans="3:28" ht="12.75">
      <c r="C42" s="3"/>
      <c r="D42" s="3"/>
      <c r="K42" s="3"/>
      <c r="L42" s="3"/>
      <c r="S42" s="3"/>
      <c r="T42" s="3"/>
      <c r="AA42" s="3"/>
      <c r="AB42" s="3"/>
    </row>
    <row r="43" spans="3:28" ht="12.75">
      <c r="C43" s="3"/>
      <c r="D43" s="3"/>
      <c r="K43" s="3"/>
      <c r="L43" s="3"/>
      <c r="S43" s="3"/>
      <c r="T43" s="3"/>
      <c r="AA43" s="3"/>
      <c r="AB43" s="3"/>
    </row>
    <row r="44" spans="3:28" ht="12.75">
      <c r="C44" s="3"/>
      <c r="D44" s="3"/>
      <c r="K44" s="3"/>
      <c r="L44" s="3"/>
      <c r="S44" s="3"/>
      <c r="T44" s="3"/>
      <c r="AA44" s="3"/>
      <c r="AB44" s="3"/>
    </row>
    <row r="45" spans="3:28" ht="12.75">
      <c r="C45" s="3"/>
      <c r="D45" s="3"/>
      <c r="K45" s="3"/>
      <c r="L45" s="3"/>
      <c r="S45" s="3"/>
      <c r="T45" s="3"/>
      <c r="AA45" s="3"/>
      <c r="AB45" s="3"/>
    </row>
    <row r="46" spans="3:28" ht="12.75"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19" ht="12.75">
      <c r="C48" s="3"/>
      <c r="D48" s="3"/>
      <c r="K48" s="3"/>
      <c r="S48" s="3"/>
    </row>
    <row r="49" ht="12.75">
      <c r="C49" s="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3">
      <selection activeCell="F4" sqref="F4"/>
    </sheetView>
  </sheetViews>
  <sheetFormatPr defaultColWidth="9.140625" defaultRowHeight="12.75"/>
  <cols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6" ht="12.75">
      <c r="A6" t="s">
        <v>57</v>
      </c>
    </row>
    <row r="7" ht="12.75">
      <c r="A7" t="s">
        <v>58</v>
      </c>
    </row>
    <row r="8" spans="3:32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K8" s="5" t="s">
        <v>9</v>
      </c>
      <c r="L8" s="5" t="s">
        <v>10</v>
      </c>
      <c r="M8" s="5" t="s">
        <v>11</v>
      </c>
      <c r="N8" s="5" t="s">
        <v>13</v>
      </c>
      <c r="O8" s="5" t="s">
        <v>12</v>
      </c>
      <c r="P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  <c r="AA8" s="5" t="s">
        <v>9</v>
      </c>
      <c r="AB8" s="5" t="s">
        <v>10</v>
      </c>
      <c r="AC8" s="5" t="s">
        <v>11</v>
      </c>
      <c r="AD8" s="5" t="s">
        <v>13</v>
      </c>
      <c r="AE8" s="5" t="s">
        <v>12</v>
      </c>
      <c r="AF8" s="5" t="s">
        <v>14</v>
      </c>
    </row>
    <row r="9" spans="2:32" ht="12.75">
      <c r="B9" t="s">
        <v>7</v>
      </c>
      <c r="C9" s="3">
        <f>AVERAGE(D16:D18)</f>
        <v>5.122316655</v>
      </c>
      <c r="D9" s="3">
        <f>AVERAGE(D22:D39)</f>
        <v>5.317145976611111</v>
      </c>
      <c r="E9" s="3">
        <f>AVERAGE(D44:D47)</f>
        <v>5.18252781875</v>
      </c>
      <c r="F9" s="3">
        <f>(E9/C9-1)*100</f>
        <v>1.1754674262714149</v>
      </c>
      <c r="G9" s="4">
        <f>(D9/C9-1)*100</f>
        <v>3.803539193949179</v>
      </c>
      <c r="H9" s="3">
        <f>D9-C9</f>
        <v>0.19482932161111144</v>
      </c>
      <c r="J9" t="s">
        <v>7</v>
      </c>
      <c r="K9" s="3">
        <f>AVERAGE(L16:L18)</f>
        <v>5.108242007666667</v>
      </c>
      <c r="L9" s="3">
        <f>AVERAGE(L22:L39)</f>
        <v>5.194193749235294</v>
      </c>
      <c r="M9" s="3">
        <f>AVERAGE(L44:L47)</f>
        <v>5.104795513</v>
      </c>
      <c r="N9" s="3">
        <f>(M9/K9-1)*100</f>
        <v>-0.06746929102995347</v>
      </c>
      <c r="O9" s="4">
        <f>(L9/K9-1)*100</f>
        <v>1.6826090353516232</v>
      </c>
      <c r="P9" s="3">
        <f>L9-K9</f>
        <v>0.08595174156862662</v>
      </c>
      <c r="R9" t="s">
        <v>7</v>
      </c>
      <c r="S9" s="3">
        <f>AVERAGE(T16:T18)</f>
        <v>5.040296041333333</v>
      </c>
      <c r="T9" s="3">
        <f>AVERAGE(T22:T39)</f>
        <v>6.3059579322222215</v>
      </c>
      <c r="U9" s="3">
        <f>AVERAGE(T44:T47)</f>
        <v>5.030326832750001</v>
      </c>
      <c r="V9" s="3">
        <f>(U9/S9-1)*100</f>
        <v>-0.19779013973739712</v>
      </c>
      <c r="W9" s="4">
        <f>(T9/S9-1)*100</f>
        <v>25.11086413396617</v>
      </c>
      <c r="X9" s="3">
        <f>T9-S9</f>
        <v>1.2656618908888886</v>
      </c>
      <c r="Z9" t="s">
        <v>7</v>
      </c>
      <c r="AA9" s="3">
        <f>AVERAGE(AB16:AB18)</f>
        <v>5.087696080000001</v>
      </c>
      <c r="AB9" s="3">
        <f>AVERAGE(AB22:AB39)</f>
        <v>5.333599802666667</v>
      </c>
      <c r="AC9" s="3">
        <f>AVERAGE(AB44:AB47)</f>
        <v>5.0576960125</v>
      </c>
      <c r="AD9" s="3">
        <f>(AC9/AA9-1)*100</f>
        <v>-0.5896591900984904</v>
      </c>
      <c r="AE9" s="4">
        <f>(AB9/AA9-1)*100</f>
        <v>4.833302123397787</v>
      </c>
      <c r="AF9" s="3">
        <f>AB9-AA9</f>
        <v>0.24590372266666627</v>
      </c>
    </row>
    <row r="10" spans="2:32" ht="12.75">
      <c r="B10" t="s">
        <v>8</v>
      </c>
      <c r="C10">
        <f>STDEV(D16:D18)</f>
        <v>0.0025923529597754653</v>
      </c>
      <c r="D10">
        <f>STDEV(D22:D39)</f>
        <v>0.013156801432134758</v>
      </c>
      <c r="E10">
        <f>STDEV(D44:D47)</f>
        <v>0.11466757423425056</v>
      </c>
      <c r="G10" s="4">
        <f>(D10/C10-1)*100</f>
        <v>407.5235369675248</v>
      </c>
      <c r="H10">
        <f>SQRT(C10^2+D10^2)</f>
        <v>0.013409762033409833</v>
      </c>
      <c r="J10" t="s">
        <v>8</v>
      </c>
      <c r="K10">
        <f>STDEV(L16:L18)</f>
        <v>0.005285626137140087</v>
      </c>
      <c r="L10">
        <f>STDEV(L22:L39)</f>
        <v>0.007299050430271346</v>
      </c>
      <c r="M10">
        <f>STDEV(L44:L47)</f>
        <v>0.0021110634842182894</v>
      </c>
      <c r="O10" s="4">
        <f>(L10/K10-1)*100</f>
        <v>38.09244620961159</v>
      </c>
      <c r="P10">
        <f>SQRT(K10^2+L10^2)</f>
        <v>0.009011879983957995</v>
      </c>
      <c r="R10" t="s">
        <v>8</v>
      </c>
      <c r="S10">
        <f>STDEV(T16:T18)</f>
        <v>0.004649117211282236</v>
      </c>
      <c r="T10">
        <f>STDEV(T22:T39)</f>
        <v>0.10473988043442305</v>
      </c>
      <c r="U10">
        <f>STDEV(T44:T47)</f>
        <v>0.002808528664311868</v>
      </c>
      <c r="W10" s="4">
        <f>(T10/S10-1)*100</f>
        <v>2152.898253032764</v>
      </c>
      <c r="X10">
        <f>SQRT(S10^2+T10^2)</f>
        <v>0.10484301046927963</v>
      </c>
      <c r="Z10" t="s">
        <v>8</v>
      </c>
      <c r="AA10">
        <f>STDEV(AB16:AB18)</f>
        <v>0.0026576478748405676</v>
      </c>
      <c r="AB10">
        <f>STDEV(AB22:AB39)</f>
        <v>0.05254025947664397</v>
      </c>
      <c r="AC10">
        <f>STDEV(AB44:AB47)</f>
        <v>0.06282726638549524</v>
      </c>
      <c r="AE10" s="4">
        <f>(AB10/AA10-1)*100</f>
        <v>1876.9458540400453</v>
      </c>
      <c r="AF10">
        <f>SQRT(AA10^2+AB10^2)</f>
        <v>0.05260743253666464</v>
      </c>
    </row>
    <row r="12" spans="2:26" ht="12.75">
      <c r="B12" t="s">
        <v>0</v>
      </c>
      <c r="J12" t="s">
        <v>15</v>
      </c>
      <c r="R12" t="s">
        <v>16</v>
      </c>
      <c r="Z12" t="s">
        <v>17</v>
      </c>
    </row>
    <row r="13" spans="2:27" ht="12.75">
      <c r="B13" s="1">
        <v>37899</v>
      </c>
      <c r="C13" s="2">
        <v>0.06319444444444444</v>
      </c>
      <c r="J13" s="1">
        <v>37899</v>
      </c>
      <c r="K13" s="2">
        <v>0.06319444444444444</v>
      </c>
      <c r="R13" s="1">
        <v>37899</v>
      </c>
      <c r="S13" s="2">
        <v>0.06319444444444444</v>
      </c>
      <c r="Z13" s="1">
        <v>37899</v>
      </c>
      <c r="AA13" s="2">
        <v>0.06319444444444444</v>
      </c>
    </row>
    <row r="14" spans="2:26" ht="12.75">
      <c r="B14" t="s">
        <v>1</v>
      </c>
      <c r="J14" t="s">
        <v>1</v>
      </c>
      <c r="R14" t="s">
        <v>1</v>
      </c>
      <c r="Z14" t="s">
        <v>1</v>
      </c>
    </row>
    <row r="15" spans="2:30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J15" t="s">
        <v>2</v>
      </c>
      <c r="K15" t="s">
        <v>3</v>
      </c>
      <c r="L15" t="s">
        <v>4</v>
      </c>
      <c r="M15" t="s">
        <v>5</v>
      </c>
      <c r="N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Z15" t="s">
        <v>2</v>
      </c>
      <c r="AA15" t="s">
        <v>3</v>
      </c>
      <c r="AB15" t="s">
        <v>4</v>
      </c>
      <c r="AC15" t="s">
        <v>5</v>
      </c>
      <c r="AD15" t="s">
        <v>6</v>
      </c>
    </row>
    <row r="16" spans="1:28" ht="12.75">
      <c r="A16" s="6">
        <f aca="true" t="shared" si="0" ref="A16:A31">(DATE(2003,5,9)+TIME(22,27,54))+(B16-3135356873.833)/(24*3600)</f>
        <v>37751.06353587963</v>
      </c>
      <c r="B16">
        <v>3135367889.333</v>
      </c>
      <c r="C16" s="3">
        <v>9.999834E-10</v>
      </c>
      <c r="D16" s="3">
        <v>5.124383081</v>
      </c>
      <c r="I16" s="6">
        <f aca="true" t="shared" si="1" ref="I16:I31">(DATE(2003,5,9)+TIME(22,27,54))+(J16-3135356873.833)/(24*3600)</f>
        <v>37751.06364587963</v>
      </c>
      <c r="J16">
        <v>3135367898.837</v>
      </c>
      <c r="K16" s="3">
        <v>9.999834E-10</v>
      </c>
      <c r="L16" s="3">
        <v>5.111605191</v>
      </c>
      <c r="Q16" s="6">
        <f aca="true" t="shared" si="2" ref="Q16:Q31">(DATE(2003,5,9)+TIME(22,27,54))+(R16-3135356873.833)/(24*3600)</f>
        <v>37751.06387733796</v>
      </c>
      <c r="R16">
        <v>3135367918.835</v>
      </c>
      <c r="S16" s="3">
        <v>9.999827E-10</v>
      </c>
      <c r="T16" s="3">
        <v>5.035438104</v>
      </c>
      <c r="Y16" s="6">
        <f aca="true" t="shared" si="3" ref="Y16:Y31">(DATE(2003,5,9)+TIME(22,27,54))+(Z16-3135356873.833)/(24*3600)</f>
        <v>37751.06410880787</v>
      </c>
      <c r="Z16">
        <v>3135367938.834</v>
      </c>
      <c r="AA16" s="3">
        <v>9.99983E-10</v>
      </c>
      <c r="AB16" s="3">
        <v>5.085469898</v>
      </c>
    </row>
    <row r="17" spans="1:28" ht="12.75">
      <c r="A17" s="6">
        <f t="shared" si="0"/>
        <v>37751.06434027778</v>
      </c>
      <c r="B17">
        <v>3135367958.833</v>
      </c>
      <c r="C17" s="3">
        <v>9.999848E-10</v>
      </c>
      <c r="D17" s="3">
        <v>5.119407887</v>
      </c>
      <c r="I17" s="6">
        <f t="shared" si="1"/>
        <v>37751.064461863425</v>
      </c>
      <c r="J17">
        <v>3135367969.338</v>
      </c>
      <c r="K17" s="3">
        <v>9.999827E-10</v>
      </c>
      <c r="L17" s="3">
        <v>5.10214968</v>
      </c>
      <c r="Q17" s="6">
        <f t="shared" si="2"/>
        <v>37751.06458333333</v>
      </c>
      <c r="R17">
        <v>3135367979.833</v>
      </c>
      <c r="S17" s="3">
        <v>9.999825E-10</v>
      </c>
      <c r="T17" s="3">
        <v>5.044703551</v>
      </c>
      <c r="Y17" s="6">
        <f t="shared" si="3"/>
        <v>37751.06470491898</v>
      </c>
      <c r="Z17">
        <v>3135367990.338</v>
      </c>
      <c r="AA17" s="3">
        <v>9.999825E-10</v>
      </c>
      <c r="AB17" s="3">
        <v>5.090638427</v>
      </c>
    </row>
    <row r="18" spans="1:28" ht="12.75">
      <c r="A18" s="6">
        <f t="shared" si="0"/>
        <v>37751.064820590276</v>
      </c>
      <c r="B18">
        <v>3135368000.332</v>
      </c>
      <c r="C18" s="3">
        <v>9.999825E-10</v>
      </c>
      <c r="D18" s="3">
        <v>5.123158997</v>
      </c>
      <c r="I18" s="6">
        <f t="shared" si="1"/>
        <v>37751.06493059028</v>
      </c>
      <c r="J18">
        <v>3135368009.836</v>
      </c>
      <c r="K18" s="3">
        <v>9.999838E-10</v>
      </c>
      <c r="L18" s="3">
        <v>5.110971152</v>
      </c>
      <c r="Q18" s="6">
        <f t="shared" si="2"/>
        <v>37751.065052060185</v>
      </c>
      <c r="R18">
        <v>3135368020.331</v>
      </c>
      <c r="S18" s="3">
        <v>9.99983E-10</v>
      </c>
      <c r="T18" s="3">
        <v>5.040746469</v>
      </c>
      <c r="Y18" s="6">
        <f t="shared" si="3"/>
        <v>37751.06517364583</v>
      </c>
      <c r="Z18">
        <v>3135368030.836</v>
      </c>
      <c r="AA18" s="3">
        <v>9.999834E-10</v>
      </c>
      <c r="AB18" s="3">
        <v>5.086979915</v>
      </c>
    </row>
    <row r="19" spans="1:28" ht="12.75">
      <c r="A19" s="6">
        <f t="shared" si="0"/>
        <v>37751.06529511574</v>
      </c>
      <c r="B19">
        <v>3135368041.331</v>
      </c>
      <c r="C19" s="3">
        <v>9.999832E-10</v>
      </c>
      <c r="D19" s="3">
        <v>5.123804388</v>
      </c>
      <c r="I19" s="6">
        <f t="shared" si="1"/>
        <v>37751.06541091435</v>
      </c>
      <c r="J19">
        <v>3135368051.336</v>
      </c>
      <c r="K19" s="3">
        <v>9.999834E-10</v>
      </c>
      <c r="L19" s="3">
        <v>5.110198626</v>
      </c>
      <c r="Q19" s="6">
        <f t="shared" si="2"/>
        <v>37751.065526701386</v>
      </c>
      <c r="R19">
        <v>3135368061.34</v>
      </c>
      <c r="S19" s="3">
        <v>9.999833E-10</v>
      </c>
      <c r="T19" s="3">
        <v>5.041909666</v>
      </c>
      <c r="Y19" s="6">
        <f t="shared" si="3"/>
        <v>37751.06564238426</v>
      </c>
      <c r="Z19">
        <v>3135368071.335</v>
      </c>
      <c r="AA19" s="3">
        <v>9.999833E-10</v>
      </c>
      <c r="AB19" s="3">
        <v>5.081737364</v>
      </c>
    </row>
    <row r="20" spans="1:28" ht="12.75">
      <c r="A20" s="6">
        <f t="shared" si="0"/>
        <v>37751.065758171295</v>
      </c>
      <c r="B20">
        <v>3135368081.339</v>
      </c>
      <c r="C20" s="3">
        <v>9.999831E-10</v>
      </c>
      <c r="D20" s="3">
        <v>5.123123133</v>
      </c>
      <c r="I20" s="6">
        <f t="shared" si="1"/>
        <v>37751.06586805556</v>
      </c>
      <c r="J20">
        <v>3135368090.833</v>
      </c>
      <c r="K20" s="3">
        <v>9.999828E-10</v>
      </c>
      <c r="L20" s="3">
        <v>5.110899004</v>
      </c>
      <c r="Q20" s="6">
        <f t="shared" si="2"/>
        <v>37751.0659896412</v>
      </c>
      <c r="R20">
        <v>3135368101.338</v>
      </c>
      <c r="S20" s="3">
        <v>9.99982E-10</v>
      </c>
      <c r="T20" s="3">
        <v>5.037194559</v>
      </c>
      <c r="Y20" s="6">
        <f t="shared" si="3"/>
        <v>37751.06611111111</v>
      </c>
      <c r="Z20">
        <v>3135368111.833</v>
      </c>
      <c r="AA20" s="3">
        <v>9.999832E-10</v>
      </c>
      <c r="AB20" s="3">
        <v>5.08926278</v>
      </c>
    </row>
    <row r="21" spans="1:28" ht="12.75">
      <c r="A21" s="6">
        <f t="shared" si="0"/>
        <v>37751.06623269676</v>
      </c>
      <c r="B21">
        <v>3135368122.338</v>
      </c>
      <c r="C21" s="3">
        <v>9.99983E-10</v>
      </c>
      <c r="D21" s="3">
        <v>5.338848073</v>
      </c>
      <c r="I21" s="6">
        <f t="shared" si="1"/>
        <v>37751.066348368055</v>
      </c>
      <c r="J21">
        <v>3135368132.332</v>
      </c>
      <c r="K21" s="3">
        <v>9.999831E-10</v>
      </c>
      <c r="L21" s="3">
        <v>5.207711753</v>
      </c>
      <c r="Q21" s="6">
        <f t="shared" si="2"/>
        <v>37751.066464166666</v>
      </c>
      <c r="R21">
        <v>3135368142.337</v>
      </c>
      <c r="S21" s="3">
        <v>9.999828E-10</v>
      </c>
      <c r="T21" s="3">
        <v>6.476188836</v>
      </c>
      <c r="Y21" s="6">
        <f t="shared" si="3"/>
        <v>37751.066689837964</v>
      </c>
      <c r="Z21">
        <v>3135368161.835</v>
      </c>
      <c r="AA21" s="3">
        <v>9.999831E-10</v>
      </c>
      <c r="AB21" s="3">
        <v>5.345597346</v>
      </c>
    </row>
    <row r="22" spans="1:28" ht="12.75">
      <c r="A22" s="6">
        <f t="shared" si="0"/>
        <v>37751.06681142361</v>
      </c>
      <c r="B22">
        <v>3135368172.34</v>
      </c>
      <c r="C22" s="3">
        <v>9.999825E-10</v>
      </c>
      <c r="D22" s="3">
        <v>5.324046853</v>
      </c>
      <c r="I22" s="6">
        <f t="shared" si="1"/>
        <v>37751.06692709491</v>
      </c>
      <c r="J22">
        <v>3135368182.334</v>
      </c>
      <c r="K22" s="3">
        <v>9.999828E-10</v>
      </c>
      <c r="L22" s="3">
        <v>5.19675246</v>
      </c>
      <c r="Q22" s="6">
        <f t="shared" si="2"/>
        <v>37751.06704289352</v>
      </c>
      <c r="R22">
        <v>3135368192.339</v>
      </c>
      <c r="S22" s="3">
        <v>9.999822E-10</v>
      </c>
      <c r="T22" s="3">
        <v>6.368499128</v>
      </c>
      <c r="Y22" s="6">
        <f t="shared" si="3"/>
        <v>37751.067158564816</v>
      </c>
      <c r="Z22">
        <v>3135368202.333</v>
      </c>
      <c r="AA22" s="3">
        <v>9.999829E-10</v>
      </c>
      <c r="AB22" s="3">
        <v>5.337256083</v>
      </c>
    </row>
    <row r="23" spans="1:28" ht="12.75">
      <c r="A23" s="6">
        <f t="shared" si="0"/>
        <v>37751.06727435185</v>
      </c>
      <c r="B23">
        <v>3135368212.337</v>
      </c>
      <c r="C23" s="3">
        <v>9.999832E-10</v>
      </c>
      <c r="D23" s="3">
        <v>5.323711501</v>
      </c>
      <c r="I23" s="6">
        <f t="shared" si="1"/>
        <v>37751.06739003472</v>
      </c>
      <c r="J23">
        <v>3135368222.332</v>
      </c>
      <c r="K23" s="3">
        <v>9.999828E-10</v>
      </c>
      <c r="L23" s="3">
        <v>5.202200572</v>
      </c>
      <c r="Q23" s="6">
        <f t="shared" si="2"/>
        <v>37751.06750582176</v>
      </c>
      <c r="R23">
        <v>3135368232.336</v>
      </c>
      <c r="S23" s="3">
        <v>9.999827E-10</v>
      </c>
      <c r="T23" s="3">
        <v>6.455687581</v>
      </c>
      <c r="Y23" s="6">
        <f t="shared" si="3"/>
        <v>37751.06773149306</v>
      </c>
      <c r="Z23">
        <v>3135368251.834</v>
      </c>
      <c r="AA23" s="3">
        <v>9.999828E-10</v>
      </c>
      <c r="AB23" s="3">
        <v>5.343931871</v>
      </c>
    </row>
    <row r="24" spans="1:28" ht="12.75">
      <c r="A24" s="6">
        <f t="shared" si="0"/>
        <v>37751.06796296297</v>
      </c>
      <c r="B24">
        <v>3135368271.833</v>
      </c>
      <c r="C24" s="3">
        <v>9.999823E-10</v>
      </c>
      <c r="D24" s="3">
        <v>5.322890662</v>
      </c>
      <c r="I24" s="6">
        <f t="shared" si="1"/>
        <v>37751.068084548606</v>
      </c>
      <c r="J24">
        <v>3135368282.338</v>
      </c>
      <c r="K24" s="3">
        <v>9.999834E-10</v>
      </c>
      <c r="L24" s="3">
        <v>5.19818698</v>
      </c>
      <c r="Q24" s="6">
        <f t="shared" si="2"/>
        <v>37751.0682002199</v>
      </c>
      <c r="R24">
        <v>3135368292.332</v>
      </c>
      <c r="S24" s="3">
        <v>9.999832E-10</v>
      </c>
      <c r="T24" s="3">
        <v>6.418061752</v>
      </c>
      <c r="Y24" s="6">
        <f t="shared" si="3"/>
        <v>37751.068316018514</v>
      </c>
      <c r="Z24">
        <v>3135368302.337</v>
      </c>
      <c r="AA24" s="3">
        <v>9.999832E-10</v>
      </c>
      <c r="AB24" s="3">
        <v>5.346919384</v>
      </c>
    </row>
    <row r="25" spans="1:28" ht="12.75">
      <c r="A25" s="6">
        <f t="shared" si="0"/>
        <v>37751.06843748842</v>
      </c>
      <c r="B25">
        <v>3135368312.832</v>
      </c>
      <c r="C25" s="3">
        <v>9.999831E-10</v>
      </c>
      <c r="D25" s="3">
        <v>5.325868314</v>
      </c>
      <c r="I25" s="6">
        <f t="shared" si="1"/>
        <v>37751.06855907407</v>
      </c>
      <c r="J25">
        <v>3135368323.337</v>
      </c>
      <c r="K25" s="3">
        <v>9.999832E-10</v>
      </c>
      <c r="L25" s="3">
        <v>5.195350979</v>
      </c>
      <c r="Q25" s="6">
        <f t="shared" si="2"/>
        <v>37751.068674745366</v>
      </c>
      <c r="R25">
        <v>3135368333.331</v>
      </c>
      <c r="S25" s="3">
        <v>9.999828E-10</v>
      </c>
      <c r="T25" s="3">
        <v>6.369145503</v>
      </c>
      <c r="Y25" s="6">
        <f t="shared" si="3"/>
        <v>37751.06879054398</v>
      </c>
      <c r="Z25">
        <v>3135368343.336</v>
      </c>
      <c r="AA25" s="3">
        <v>9.999831E-10</v>
      </c>
      <c r="AB25" s="3">
        <v>5.320965134</v>
      </c>
    </row>
    <row r="26" spans="1:28" ht="12.75">
      <c r="A26" s="6">
        <f t="shared" si="0"/>
        <v>37751.069016215275</v>
      </c>
      <c r="B26">
        <v>3135368362.834</v>
      </c>
      <c r="C26" s="3">
        <v>9.999833E-10</v>
      </c>
      <c r="D26" s="3">
        <v>5.319404836</v>
      </c>
      <c r="I26" s="6">
        <f t="shared" si="1"/>
        <v>37751.06913780093</v>
      </c>
      <c r="J26">
        <v>3135368373.339</v>
      </c>
      <c r="K26" s="3">
        <v>9.999835E-10</v>
      </c>
      <c r="L26" s="3">
        <v>5.204241035</v>
      </c>
      <c r="Q26" s="6">
        <f t="shared" si="2"/>
        <v>37751.069253472226</v>
      </c>
      <c r="R26">
        <v>3135368383.333</v>
      </c>
      <c r="S26" s="3">
        <v>9.999839E-10</v>
      </c>
      <c r="T26" s="3">
        <v>6.416177871</v>
      </c>
      <c r="Y26" s="6">
        <f t="shared" si="3"/>
        <v>37751.06936927083</v>
      </c>
      <c r="Z26">
        <v>3135368393.338</v>
      </c>
      <c r="AA26" s="3">
        <v>9.999832E-10</v>
      </c>
      <c r="AB26" s="3">
        <v>5.337604236</v>
      </c>
    </row>
    <row r="27" spans="1:28" ht="12.75">
      <c r="A27" s="6">
        <f t="shared" si="0"/>
        <v>37751.06948494213</v>
      </c>
      <c r="B27">
        <v>3135368403.332</v>
      </c>
      <c r="C27" s="3">
        <v>9.999833E-10</v>
      </c>
      <c r="D27" s="3">
        <v>5.327055335</v>
      </c>
      <c r="I27" s="6">
        <f t="shared" si="1"/>
        <v>37751.06960072916</v>
      </c>
      <c r="J27">
        <v>3135368413.336</v>
      </c>
      <c r="K27" s="3">
        <v>9.999827E-10</v>
      </c>
      <c r="L27" s="3">
        <v>5.203114479</v>
      </c>
      <c r="Q27" s="6">
        <f t="shared" si="2"/>
        <v>37751.06972219907</v>
      </c>
      <c r="R27">
        <v>3135368423.831</v>
      </c>
      <c r="S27" s="3">
        <v>9.999828E-10</v>
      </c>
      <c r="T27" s="3">
        <v>6.391575114</v>
      </c>
      <c r="Y27" s="6">
        <f t="shared" si="3"/>
        <v>37751.06984379629</v>
      </c>
      <c r="Z27">
        <v>3135368434.337</v>
      </c>
      <c r="AA27" s="3">
        <v>9.999828E-10</v>
      </c>
      <c r="AB27" s="3">
        <v>5.33813386</v>
      </c>
    </row>
    <row r="28" spans="1:28" ht="12.75">
      <c r="A28" s="6">
        <f t="shared" si="0"/>
        <v>37751.06995946759</v>
      </c>
      <c r="B28">
        <v>3135368444.331</v>
      </c>
      <c r="C28" s="3">
        <v>9.999829E-10</v>
      </c>
      <c r="D28" s="3">
        <v>5.352231362</v>
      </c>
      <c r="I28" s="6">
        <f t="shared" si="1"/>
        <v>37751.070075254625</v>
      </c>
      <c r="J28">
        <v>3135368454.335</v>
      </c>
      <c r="K28" s="3">
        <v>9.999831E-10</v>
      </c>
      <c r="L28" s="3">
        <v>5.200330706</v>
      </c>
      <c r="Q28" s="6">
        <f t="shared" si="2"/>
        <v>37751.07030092593</v>
      </c>
      <c r="R28">
        <v>3135368473.833</v>
      </c>
      <c r="S28" s="3">
        <v>9.999832E-10</v>
      </c>
      <c r="T28" s="3">
        <v>6.380929554</v>
      </c>
      <c r="Y28" s="6">
        <f t="shared" si="3"/>
        <v>37751.07042251157</v>
      </c>
      <c r="Z28">
        <v>3135368484.338</v>
      </c>
      <c r="AA28" s="3">
        <v>9.999828E-10</v>
      </c>
      <c r="AB28" s="3">
        <v>5.336741618</v>
      </c>
    </row>
    <row r="29" spans="1:28" ht="12.75">
      <c r="A29" s="6">
        <f t="shared" si="0"/>
        <v>37751.07053819444</v>
      </c>
      <c r="B29">
        <v>3135368494.333</v>
      </c>
      <c r="C29" s="3">
        <v>9.999825E-10</v>
      </c>
      <c r="D29" s="3">
        <v>5.313473305</v>
      </c>
      <c r="I29" s="6">
        <f t="shared" si="1"/>
        <v>37751.07065978009</v>
      </c>
      <c r="J29">
        <v>3135368504.838</v>
      </c>
      <c r="K29" s="3">
        <v>9.999828E-10</v>
      </c>
      <c r="L29" s="3">
        <v>5.197992334</v>
      </c>
      <c r="Q29" s="6">
        <f t="shared" si="2"/>
        <v>37751.070781250004</v>
      </c>
      <c r="R29">
        <v>3135368515.333</v>
      </c>
      <c r="S29" s="3">
        <v>9.999834E-10</v>
      </c>
      <c r="T29" s="3">
        <v>6.407635526</v>
      </c>
      <c r="Y29" s="6">
        <f t="shared" si="3"/>
        <v>37751.07090283564</v>
      </c>
      <c r="Z29">
        <v>3135368525.838</v>
      </c>
      <c r="AA29" s="3">
        <v>9.999829E-10</v>
      </c>
      <c r="AB29" s="3">
        <v>5.347280245</v>
      </c>
    </row>
    <row r="30" spans="1:28" ht="12.75">
      <c r="A30" s="6">
        <f t="shared" si="0"/>
        <v>37751.07102430556</v>
      </c>
      <c r="B30">
        <v>3135368536.333</v>
      </c>
      <c r="C30" s="3">
        <v>9.999831E-10</v>
      </c>
      <c r="D30" s="3">
        <v>5.329357575</v>
      </c>
      <c r="I30" s="6">
        <f t="shared" si="1"/>
        <v>37751.0711458912</v>
      </c>
      <c r="J30">
        <v>3135368546.838</v>
      </c>
      <c r="K30" s="3">
        <v>9.999834E-10</v>
      </c>
      <c r="L30" s="3">
        <v>5.196504291</v>
      </c>
      <c r="Q30" s="6">
        <f t="shared" si="2"/>
        <v>37751.07126736111</v>
      </c>
      <c r="R30">
        <v>3135368557.333</v>
      </c>
      <c r="S30" s="3">
        <v>9.999827E-10</v>
      </c>
      <c r="T30" s="3">
        <v>6.376411193</v>
      </c>
      <c r="Y30" s="6">
        <f t="shared" si="3"/>
        <v>37751.07138315972</v>
      </c>
      <c r="Z30">
        <v>3135368567.338</v>
      </c>
      <c r="AA30" s="3">
        <v>9.99983E-10</v>
      </c>
      <c r="AB30" s="3">
        <v>5.335948732</v>
      </c>
    </row>
    <row r="31" spans="1:28" ht="12.75">
      <c r="A31" s="6">
        <f t="shared" si="0"/>
        <v>37751.071498831014</v>
      </c>
      <c r="B31">
        <v>3135368577.332</v>
      </c>
      <c r="C31" s="3">
        <v>9.99983E-10</v>
      </c>
      <c r="D31" s="3">
        <v>5.303610113</v>
      </c>
      <c r="I31" s="6">
        <f t="shared" si="1"/>
        <v>37751.071614629625</v>
      </c>
      <c r="J31">
        <v>3135368587.337</v>
      </c>
      <c r="K31" s="3">
        <v>9.99983E-10</v>
      </c>
      <c r="L31" s="3">
        <v>5.183289638</v>
      </c>
      <c r="Q31" s="6">
        <f t="shared" si="2"/>
        <v>37751.07173030092</v>
      </c>
      <c r="R31">
        <v>3135368597.331</v>
      </c>
      <c r="S31" s="3">
        <v>9.999837E-10</v>
      </c>
      <c r="T31" s="3">
        <v>6.119574061</v>
      </c>
      <c r="Y31" s="6">
        <f t="shared" si="3"/>
        <v>37751.071846087965</v>
      </c>
      <c r="Z31">
        <v>3135368607.335</v>
      </c>
      <c r="AA31" s="3">
        <v>9.999828E-10</v>
      </c>
      <c r="AB31" s="3">
        <v>5.530024592</v>
      </c>
    </row>
    <row r="32" spans="1:28" ht="12.75">
      <c r="A32" s="6">
        <f aca="true" t="shared" si="4" ref="A32:A49">(DATE(2003,5,9)+TIME(22,27,54))+(B32-3135356873.833)/(24*3600)</f>
        <v>37751.072077557874</v>
      </c>
      <c r="B32">
        <v>3135368627.334</v>
      </c>
      <c r="C32" s="3">
        <v>9.999829E-10</v>
      </c>
      <c r="D32" s="3">
        <v>5.300830402</v>
      </c>
      <c r="I32" s="6">
        <f aca="true" t="shared" si="5" ref="I32:I49">(DATE(2003,5,9)+TIME(22,27,54))+(J32-3135356873.833)/(24*3600)</f>
        <v>37751.0721933449</v>
      </c>
      <c r="J32">
        <v>3135368637.338</v>
      </c>
      <c r="K32" s="3">
        <v>9.999823E-10</v>
      </c>
      <c r="L32" s="3">
        <v>5.187168889</v>
      </c>
      <c r="Q32" s="6">
        <f aca="true" t="shared" si="6" ref="Q32:Q49">(DATE(2003,5,9)+TIME(22,27,54))+(R32-3135356873.833)/(24*3600)</f>
        <v>37751.07230902778</v>
      </c>
      <c r="R32">
        <v>3135368647.333</v>
      </c>
      <c r="S32" s="3">
        <v>9.999825E-10</v>
      </c>
      <c r="T32" s="3">
        <v>6.204005995</v>
      </c>
      <c r="Y32" s="6">
        <f aca="true" t="shared" si="7" ref="Y32:Y49">(DATE(2003,5,9)+TIME(22,27,54))+(Z32-3135356873.833)/(24*3600)</f>
        <v>37751.07242481481</v>
      </c>
      <c r="Z32">
        <v>3135368657.337</v>
      </c>
      <c r="AA32" s="3">
        <v>9.999832E-10</v>
      </c>
      <c r="AB32" s="3">
        <v>5.314077725</v>
      </c>
    </row>
    <row r="33" spans="1:28" ht="12.75">
      <c r="A33" s="6">
        <f t="shared" si="4"/>
        <v>37751.07265048611</v>
      </c>
      <c r="B33">
        <v>3135368676.835</v>
      </c>
      <c r="C33" s="3">
        <v>9.999834E-10</v>
      </c>
      <c r="D33" s="3">
        <v>5.308997364</v>
      </c>
      <c r="I33" s="6">
        <f t="shared" si="5"/>
        <v>37751.07298615741</v>
      </c>
      <c r="J33">
        <v>3135368705.837</v>
      </c>
      <c r="K33" s="3">
        <v>9.999828E-10</v>
      </c>
      <c r="L33" s="3">
        <v>5.189994812</v>
      </c>
      <c r="Q33" s="6">
        <f t="shared" si="6"/>
        <v>37751.073217627316</v>
      </c>
      <c r="R33">
        <v>3135368725.836</v>
      </c>
      <c r="S33" s="3">
        <v>9.999832E-10</v>
      </c>
      <c r="T33" s="3">
        <v>6.279161404</v>
      </c>
      <c r="Y33" s="6">
        <f t="shared" si="7"/>
        <v>37751.07333921296</v>
      </c>
      <c r="Z33">
        <v>3135368736.341</v>
      </c>
      <c r="AA33" s="3">
        <v>9.999832E-10</v>
      </c>
      <c r="AB33" s="3">
        <v>5.303370695</v>
      </c>
    </row>
    <row r="34" spans="1:28" ht="12.75">
      <c r="A34" s="6">
        <f t="shared" si="4"/>
        <v>37751.07345488426</v>
      </c>
      <c r="B34">
        <v>3135368746.335</v>
      </c>
      <c r="C34" s="3">
        <v>9.999828E-10</v>
      </c>
      <c r="D34" s="3">
        <v>5.308363362</v>
      </c>
      <c r="I34" s="6">
        <f t="shared" si="5"/>
        <v>37751.073576469906</v>
      </c>
      <c r="J34">
        <v>3135368756.84</v>
      </c>
      <c r="K34" s="3">
        <v>9.999833E-10</v>
      </c>
      <c r="L34" s="3">
        <v>5.18737878</v>
      </c>
      <c r="Q34" s="6">
        <f t="shared" si="6"/>
        <v>37751.07369793981</v>
      </c>
      <c r="R34">
        <v>3135368767.335</v>
      </c>
      <c r="S34" s="3">
        <v>9.999831E-10</v>
      </c>
      <c r="T34" s="3">
        <v>6.211443549</v>
      </c>
      <c r="Y34" s="6">
        <f t="shared" si="7"/>
        <v>37751.073813738425</v>
      </c>
      <c r="Z34">
        <v>3135368777.34</v>
      </c>
      <c r="AA34" s="3">
        <v>9.99983E-10</v>
      </c>
      <c r="AB34" s="3">
        <v>5.31076858</v>
      </c>
    </row>
    <row r="35" spans="1:28" ht="12.75">
      <c r="A35" s="6">
        <f t="shared" si="4"/>
        <v>37751.07392940972</v>
      </c>
      <c r="B35">
        <v>3135368787.334</v>
      </c>
      <c r="C35" s="3">
        <v>9.999853E-10</v>
      </c>
      <c r="D35" s="3">
        <v>5.317080894</v>
      </c>
      <c r="I35" s="6">
        <f t="shared" si="5"/>
        <v>37751.074045208334</v>
      </c>
      <c r="J35">
        <v>3135368797.339</v>
      </c>
      <c r="K35" s="3">
        <v>9.999835E-10</v>
      </c>
      <c r="L35" s="3"/>
      <c r="Q35" s="6">
        <f t="shared" si="6"/>
        <v>37751.07416667824</v>
      </c>
      <c r="R35">
        <v>3135368807.834</v>
      </c>
      <c r="S35" s="3">
        <v>9.999827E-10</v>
      </c>
      <c r="T35" s="3">
        <v>6.25732413</v>
      </c>
      <c r="Y35" s="6">
        <f t="shared" si="7"/>
        <v>37751.07428826389</v>
      </c>
      <c r="Z35">
        <v>3135368818.339</v>
      </c>
      <c r="AA35" s="3">
        <v>9.999831E-10</v>
      </c>
      <c r="AB35" s="3">
        <v>5.307917089</v>
      </c>
    </row>
    <row r="36" spans="1:28" ht="12.75">
      <c r="A36" s="6">
        <f t="shared" si="4"/>
        <v>37751.074409733796</v>
      </c>
      <c r="B36">
        <v>3135368828.834</v>
      </c>
      <c r="C36" s="3">
        <v>9.999828E-10</v>
      </c>
      <c r="D36" s="3">
        <v>5.309449045</v>
      </c>
      <c r="I36" s="6">
        <f t="shared" si="5"/>
        <v>37751.07453131945</v>
      </c>
      <c r="J36">
        <v>3135368839.339</v>
      </c>
      <c r="K36" s="3">
        <v>9.999832E-10</v>
      </c>
      <c r="L36" s="3">
        <v>5.190436693</v>
      </c>
      <c r="Q36" s="6">
        <f t="shared" si="6"/>
        <v>37751.07464699074</v>
      </c>
      <c r="R36">
        <v>3135368849.333</v>
      </c>
      <c r="S36" s="3">
        <v>9.999831E-10</v>
      </c>
      <c r="T36" s="3">
        <v>6.208389137</v>
      </c>
      <c r="Y36" s="6">
        <f t="shared" si="7"/>
        <v>37751.07476278935</v>
      </c>
      <c r="Z36">
        <v>3135368859.338</v>
      </c>
      <c r="AA36" s="3">
        <v>9.999834E-10</v>
      </c>
      <c r="AB36" s="3">
        <v>5.303674972</v>
      </c>
    </row>
    <row r="37" spans="1:28" ht="12.75">
      <c r="A37" s="6">
        <f t="shared" si="4"/>
        <v>37751.07487846065</v>
      </c>
      <c r="B37">
        <v>3135368869.332</v>
      </c>
      <c r="C37" s="3">
        <v>9.999831E-10</v>
      </c>
      <c r="D37" s="3">
        <v>5.320366452</v>
      </c>
      <c r="I37" s="6">
        <f t="shared" si="5"/>
        <v>37751.075000046294</v>
      </c>
      <c r="J37">
        <v>3135368879.837</v>
      </c>
      <c r="K37" s="3">
        <v>9.999833E-10</v>
      </c>
      <c r="L37" s="3">
        <v>5.201353532</v>
      </c>
      <c r="Q37" s="6">
        <f t="shared" si="6"/>
        <v>37751.0752315162</v>
      </c>
      <c r="R37">
        <v>3135368899.836</v>
      </c>
      <c r="S37" s="3">
        <v>9.999825E-10</v>
      </c>
      <c r="T37" s="3">
        <v>6.277665001</v>
      </c>
      <c r="Y37" s="6">
        <f t="shared" si="7"/>
        <v>37751.07535298611</v>
      </c>
      <c r="Z37">
        <v>3135368910.331</v>
      </c>
      <c r="AA37" s="3">
        <v>9.999833E-10</v>
      </c>
      <c r="AB37" s="3">
        <v>5.30348569</v>
      </c>
    </row>
    <row r="38" spans="1:28" ht="12.75">
      <c r="A38" s="6">
        <f t="shared" si="4"/>
        <v>37751.075468773146</v>
      </c>
      <c r="B38">
        <v>3135368920.335</v>
      </c>
      <c r="C38" s="3">
        <v>9.999831E-10</v>
      </c>
      <c r="D38" s="3">
        <v>5.306354111</v>
      </c>
      <c r="I38" s="6">
        <f t="shared" si="5"/>
        <v>37751.07558457176</v>
      </c>
      <c r="J38">
        <v>3135368930.34</v>
      </c>
      <c r="K38" s="3">
        <v>9.999833E-10</v>
      </c>
      <c r="L38" s="3">
        <v>5.183662349</v>
      </c>
      <c r="Q38" s="6">
        <f t="shared" si="6"/>
        <v>37751.075700243055</v>
      </c>
      <c r="R38">
        <v>3135368940.334</v>
      </c>
      <c r="S38" s="3">
        <v>9.999832E-10</v>
      </c>
      <c r="T38" s="3">
        <v>6.23468983</v>
      </c>
      <c r="Y38" s="6">
        <f t="shared" si="7"/>
        <v>37751.075816041666</v>
      </c>
      <c r="Z38">
        <v>3135368950.339</v>
      </c>
      <c r="AA38" s="3">
        <v>9.999835E-10</v>
      </c>
      <c r="AB38" s="3">
        <v>5.301428455</v>
      </c>
    </row>
    <row r="39" spans="1:28" ht="12.75">
      <c r="A39" s="6">
        <f t="shared" si="4"/>
        <v>37751.075937511574</v>
      </c>
      <c r="B39">
        <v>3135368960.834</v>
      </c>
      <c r="C39" s="3">
        <v>9.999833E-10</v>
      </c>
      <c r="D39" s="3">
        <v>5.295536093</v>
      </c>
      <c r="I39" s="6">
        <f t="shared" si="5"/>
        <v>37751.07605909722</v>
      </c>
      <c r="J39">
        <v>3135368971.339</v>
      </c>
      <c r="K39" s="3">
        <v>9.999828E-10</v>
      </c>
      <c r="L39" s="3">
        <v>5.183335208</v>
      </c>
      <c r="Q39" s="6">
        <f t="shared" si="6"/>
        <v>37751.07617476852</v>
      </c>
      <c r="R39">
        <v>3135368981.333</v>
      </c>
      <c r="S39" s="3">
        <v>9.999828E-10</v>
      </c>
      <c r="T39" s="3">
        <v>6.130866451</v>
      </c>
      <c r="Y39" s="6">
        <f t="shared" si="7"/>
        <v>37751.07629055555</v>
      </c>
      <c r="Z39">
        <v>3135368991.337</v>
      </c>
      <c r="AA39" s="3">
        <v>9.999828E-10</v>
      </c>
      <c r="AB39" s="3">
        <v>5.285267487</v>
      </c>
    </row>
    <row r="40" spans="1:28" ht="12.75">
      <c r="A40" s="6">
        <f t="shared" si="4"/>
        <v>37751.07651623843</v>
      </c>
      <c r="B40">
        <v>3135369010.836</v>
      </c>
      <c r="C40" s="3">
        <v>9.999829E-10</v>
      </c>
      <c r="D40" s="3">
        <v>5.304365332</v>
      </c>
      <c r="I40" s="6">
        <f t="shared" si="5"/>
        <v>37751.07663782407</v>
      </c>
      <c r="J40">
        <v>3135369021.341</v>
      </c>
      <c r="K40" s="3">
        <v>9.999831E-10</v>
      </c>
      <c r="L40" s="3">
        <v>5.175923213</v>
      </c>
      <c r="Q40" s="6">
        <f t="shared" si="6"/>
        <v>37751.07675349537</v>
      </c>
      <c r="R40">
        <v>3135369031.335</v>
      </c>
      <c r="S40" s="3">
        <v>9.999831E-10</v>
      </c>
      <c r="T40" s="3">
        <v>6.112324185</v>
      </c>
      <c r="Y40" s="6">
        <f t="shared" si="7"/>
        <v>37751.07698496528</v>
      </c>
      <c r="Z40">
        <v>3135369051.334</v>
      </c>
      <c r="AA40" s="3">
        <v>9.99983E-10</v>
      </c>
      <c r="AB40" s="3">
        <v>5.275552269</v>
      </c>
    </row>
    <row r="41" spans="1:28" ht="12.75">
      <c r="A41" s="6">
        <f t="shared" si="4"/>
        <v>37751.077100752314</v>
      </c>
      <c r="B41">
        <v>3135369061.338</v>
      </c>
      <c r="C41" s="3">
        <v>9.999831E-10</v>
      </c>
      <c r="D41" s="3">
        <v>5.287342897</v>
      </c>
      <c r="I41" s="6">
        <f t="shared" si="5"/>
        <v>37751.07721643519</v>
      </c>
      <c r="J41">
        <v>3135369071.333</v>
      </c>
      <c r="K41" s="3">
        <v>9.999837E-10</v>
      </c>
      <c r="L41" s="3">
        <v>5.172105004</v>
      </c>
      <c r="Q41" s="6">
        <f t="shared" si="6"/>
        <v>37751.07733222222</v>
      </c>
      <c r="R41">
        <v>3135369081.337</v>
      </c>
      <c r="S41" s="3">
        <v>9.999841E-10</v>
      </c>
      <c r="T41" s="3">
        <v>6.024728962</v>
      </c>
      <c r="Y41" s="6">
        <f t="shared" si="7"/>
        <v>37751.07744800926</v>
      </c>
      <c r="Z41">
        <v>3135369091.341</v>
      </c>
      <c r="AA41" s="3">
        <v>9.999834E-10</v>
      </c>
      <c r="AB41" s="3">
        <v>5.273022008</v>
      </c>
    </row>
    <row r="42" spans="1:28" ht="12.75">
      <c r="A42" s="6">
        <f t="shared" si="4"/>
        <v>37751.07767368056</v>
      </c>
      <c r="B42">
        <v>3135369110.839</v>
      </c>
      <c r="C42" s="3">
        <v>9.999832E-10</v>
      </c>
      <c r="D42" s="3">
        <v>5.280117924</v>
      </c>
      <c r="I42" s="6">
        <f t="shared" si="5"/>
        <v>37751.077795150464</v>
      </c>
      <c r="J42">
        <v>3135369121.334</v>
      </c>
      <c r="K42" s="3">
        <v>9.999838E-10</v>
      </c>
      <c r="L42" s="3">
        <v>5.170723023</v>
      </c>
      <c r="Q42" s="6">
        <f t="shared" si="6"/>
        <v>37751.07801503472</v>
      </c>
      <c r="R42">
        <v>3135369140.332</v>
      </c>
      <c r="S42" s="3">
        <v>9.999832E-10</v>
      </c>
      <c r="T42" s="3">
        <v>6.128135135</v>
      </c>
      <c r="Y42" s="6">
        <f t="shared" si="7"/>
        <v>37751.078130821756</v>
      </c>
      <c r="Z42">
        <v>3135369150.336</v>
      </c>
      <c r="AA42" s="3">
        <v>9.999833E-10</v>
      </c>
      <c r="AB42" s="3">
        <v>5.225859197</v>
      </c>
    </row>
    <row r="43" spans="1:28" ht="12.75">
      <c r="A43" s="6">
        <f t="shared" si="4"/>
        <v>37751.07835649305</v>
      </c>
      <c r="B43">
        <v>3135369169.834</v>
      </c>
      <c r="C43" s="3">
        <v>9.999833E-10</v>
      </c>
      <c r="D43" s="3">
        <v>5.115927933</v>
      </c>
      <c r="I43" s="6">
        <f t="shared" si="5"/>
        <v>37751.07847807871</v>
      </c>
      <c r="J43">
        <v>3135369180.339</v>
      </c>
      <c r="K43" s="3">
        <v>9.999835E-10</v>
      </c>
      <c r="L43" s="3">
        <v>5.106792735</v>
      </c>
      <c r="Q43" s="6">
        <f t="shared" si="6"/>
        <v>37751.07859376157</v>
      </c>
      <c r="R43">
        <v>3135369190.334</v>
      </c>
      <c r="S43" s="3">
        <v>9.999832E-10</v>
      </c>
      <c r="T43" s="3">
        <v>5.033001262</v>
      </c>
      <c r="Y43" s="6">
        <f t="shared" si="7"/>
        <v>37751.07871534723</v>
      </c>
      <c r="Z43">
        <v>3135369200.839</v>
      </c>
      <c r="AA43" s="3">
        <v>9.999833E-10</v>
      </c>
      <c r="AB43" s="3">
        <v>5.075779939</v>
      </c>
    </row>
    <row r="44" spans="1:28" ht="12.75">
      <c r="A44" s="6">
        <f t="shared" si="4"/>
        <v>37751.07883681713</v>
      </c>
      <c r="B44">
        <v>3135369211.334</v>
      </c>
      <c r="C44" s="3">
        <v>9.999828E-10</v>
      </c>
      <c r="D44" s="3">
        <v>5.119612978</v>
      </c>
      <c r="I44" s="6">
        <f t="shared" si="5"/>
        <v>37751.07895840278</v>
      </c>
      <c r="J44">
        <v>3135369221.839</v>
      </c>
      <c r="K44" s="3">
        <v>9.999831E-10</v>
      </c>
      <c r="L44" s="3">
        <v>5.107167335</v>
      </c>
      <c r="Q44" s="6">
        <f t="shared" si="6"/>
        <v>37751.07907987269</v>
      </c>
      <c r="R44">
        <v>3135369232.334</v>
      </c>
      <c r="S44" s="3">
        <v>9.999837E-10</v>
      </c>
      <c r="T44" s="3">
        <v>5.033489785</v>
      </c>
      <c r="Y44" s="6">
        <f t="shared" si="7"/>
        <v>37751.079201458335</v>
      </c>
      <c r="Z44">
        <v>3135369242.839</v>
      </c>
      <c r="AA44" s="3">
        <v>9.999834E-10</v>
      </c>
      <c r="AB44" s="3">
        <v>5.028817867</v>
      </c>
    </row>
    <row r="45" spans="1:28" ht="12.75">
      <c r="A45" s="6">
        <f t="shared" si="4"/>
        <v>37751.07932292824</v>
      </c>
      <c r="B45">
        <v>3135369253.334</v>
      </c>
      <c r="C45" s="3">
        <v>9.999837E-10</v>
      </c>
      <c r="D45" s="3">
        <v>5.119622012</v>
      </c>
      <c r="I45" s="6">
        <f t="shared" si="5"/>
        <v>37751.079438726854</v>
      </c>
      <c r="J45">
        <v>3135369263.339</v>
      </c>
      <c r="K45" s="3">
        <v>9.999832E-10</v>
      </c>
      <c r="L45" s="3">
        <v>5.105534333</v>
      </c>
      <c r="Q45" s="6">
        <f t="shared" si="6"/>
        <v>37751.07955439815</v>
      </c>
      <c r="R45">
        <v>3135369273.333</v>
      </c>
      <c r="S45" s="3">
        <v>9.99983E-10</v>
      </c>
      <c r="T45" s="3">
        <v>5.0316593</v>
      </c>
      <c r="Y45" s="6">
        <f t="shared" si="7"/>
        <v>37751.07967018518</v>
      </c>
      <c r="Z45">
        <v>3135369283.337</v>
      </c>
      <c r="AA45" s="3">
        <v>9.999834E-10</v>
      </c>
      <c r="AB45" s="3">
        <v>5.028875295</v>
      </c>
    </row>
    <row r="46" spans="1:28" ht="12.75">
      <c r="A46" s="6">
        <f t="shared" si="4"/>
        <v>37751.07978586805</v>
      </c>
      <c r="B46">
        <v>3135369293.332</v>
      </c>
      <c r="C46" s="3">
        <v>9.999833E-10</v>
      </c>
      <c r="D46" s="3">
        <v>5.13677554</v>
      </c>
      <c r="I46" s="6">
        <f t="shared" si="5"/>
        <v>37751.07990165509</v>
      </c>
      <c r="J46">
        <v>3135369303.336</v>
      </c>
      <c r="K46" s="3">
        <v>9.999837E-10</v>
      </c>
      <c r="L46" s="3">
        <v>5.102153839</v>
      </c>
      <c r="Q46" s="6">
        <f t="shared" si="6"/>
        <v>37751.080127326386</v>
      </c>
      <c r="R46">
        <v>3135369322.834</v>
      </c>
      <c r="S46" s="3">
        <v>9.999834E-10</v>
      </c>
      <c r="T46" s="3">
        <v>5.027135893</v>
      </c>
      <c r="Y46" s="6">
        <f t="shared" si="7"/>
        <v>37751.08024891204</v>
      </c>
      <c r="Z46">
        <v>3135369333.339</v>
      </c>
      <c r="AA46" s="3">
        <v>9.999834E-10</v>
      </c>
      <c r="AB46" s="3">
        <v>5.021304982</v>
      </c>
    </row>
    <row r="47" spans="1:28" ht="12.75">
      <c r="A47" s="6">
        <f t="shared" si="4"/>
        <v>37751.080364594905</v>
      </c>
      <c r="B47">
        <v>3135369343.334</v>
      </c>
      <c r="C47" s="3">
        <v>9.999835E-10</v>
      </c>
      <c r="D47" s="3">
        <v>5.354100745</v>
      </c>
      <c r="I47" s="6">
        <f t="shared" si="5"/>
        <v>37751.08048618056</v>
      </c>
      <c r="J47">
        <v>3135369353.839</v>
      </c>
      <c r="K47" s="3">
        <v>9.999833E-10</v>
      </c>
      <c r="L47" s="3">
        <v>5.104326545</v>
      </c>
      <c r="Q47" s="6">
        <f t="shared" si="6"/>
        <v>37751.08060765046</v>
      </c>
      <c r="R47">
        <v>3135369364.334</v>
      </c>
      <c r="S47" s="3">
        <v>9.999834E-10</v>
      </c>
      <c r="T47" s="3">
        <v>5.029022353</v>
      </c>
      <c r="Y47" s="6">
        <f t="shared" si="7"/>
        <v>37751.08072923611</v>
      </c>
      <c r="Z47">
        <v>3135369374.839</v>
      </c>
      <c r="AA47" s="3">
        <v>9.99983E-10</v>
      </c>
      <c r="AB47" s="3">
        <v>5.151785906</v>
      </c>
    </row>
    <row r="48" spans="1:25" ht="12.75">
      <c r="A48" s="6">
        <f t="shared" si="4"/>
        <v>37751.08085070602</v>
      </c>
      <c r="B48">
        <v>3135369385.334</v>
      </c>
      <c r="C48" s="3">
        <v>9.999834E-10</v>
      </c>
      <c r="D48" s="3">
        <v>5.118667256</v>
      </c>
      <c r="I48" s="6">
        <f t="shared" si="5"/>
        <v>37751.08093172454</v>
      </c>
      <c r="J48">
        <v>3135369392.334</v>
      </c>
      <c r="K48" s="3">
        <v>9.999835E-10</v>
      </c>
      <c r="Q48" s="6">
        <f t="shared" si="6"/>
        <v>37751.08097229167</v>
      </c>
      <c r="R48">
        <v>3135369395.839</v>
      </c>
      <c r="S48" s="3">
        <v>9.99983E-10</v>
      </c>
      <c r="Y48" s="6">
        <f t="shared" si="7"/>
        <v>1462.0833352662012</v>
      </c>
    </row>
    <row r="49" spans="1:25" ht="12.75">
      <c r="A49" s="6">
        <f t="shared" si="4"/>
        <v>37751.08101274305</v>
      </c>
      <c r="B49">
        <v>3135369399.334</v>
      </c>
      <c r="C49" s="3">
        <v>9.999835E-10</v>
      </c>
      <c r="I49" s="6">
        <f t="shared" si="5"/>
        <v>1462.0833352662012</v>
      </c>
      <c r="Q49" s="6">
        <f t="shared" si="6"/>
        <v>1462.0833352662012</v>
      </c>
      <c r="Y49" s="6">
        <f t="shared" si="7"/>
        <v>1462.0833352662012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cp:lastPrinted>2003-05-20T13:44:26Z</cp:lastPrinted>
  <dcterms:created xsi:type="dcterms:W3CDTF">2003-05-19T13:29:59Z</dcterms:created>
  <dcterms:modified xsi:type="dcterms:W3CDTF">2003-05-23T12:15:34Z</dcterms:modified>
  <cp:category/>
  <cp:version/>
  <cp:contentType/>
  <cp:contentStatus/>
</cp:coreProperties>
</file>