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0" windowWidth="17355" windowHeight="11490" activeTab="0"/>
  </bookViews>
  <sheets>
    <sheet name="14" sheetId="1" r:id="rId1"/>
    <sheet name="28" sheetId="2" r:id="rId2"/>
    <sheet name="56" sheetId="3" r:id="rId3"/>
    <sheet name="84" sheetId="4" r:id="rId4"/>
    <sheet name="112" sheetId="5" r:id="rId5"/>
    <sheet name="182" sheetId="6" r:id="rId6"/>
    <sheet name="252" sheetId="7" r:id="rId7"/>
    <sheet name="526" sheetId="8" r:id="rId8"/>
    <sheet name="JFET" sheetId="9" r:id="rId9"/>
  </sheets>
  <definedNames/>
  <calcPr fullCalcOnLoad="1"/>
</workbook>
</file>

<file path=xl/sharedStrings.xml><?xml version="1.0" encoding="utf-8"?>
<sst xmlns="http://schemas.openxmlformats.org/spreadsheetml/2006/main" count="348" uniqueCount="58">
  <si>
    <t>CH 01</t>
  </si>
  <si>
    <t>Time in seconds from 00:00, 1 Jan 1904</t>
  </si>
  <si>
    <t>Time</t>
  </si>
  <si>
    <t>Amps</t>
  </si>
  <si>
    <t>Hz</t>
  </si>
  <si>
    <t>Sigma [1/s]</t>
  </si>
  <si>
    <t>Periods [s]</t>
  </si>
  <si>
    <t>average</t>
  </si>
  <si>
    <t>stdev</t>
  </si>
  <si>
    <t>before</t>
  </si>
  <si>
    <t xml:space="preserve"> during</t>
  </si>
  <si>
    <t xml:space="preserve"> after</t>
  </si>
  <si>
    <t>delta during %</t>
  </si>
  <si>
    <t>delta after %</t>
  </si>
  <si>
    <t>delta during</t>
  </si>
  <si>
    <t>CH 02</t>
  </si>
  <si>
    <t>CH 03</t>
  </si>
  <si>
    <t>CH 04</t>
  </si>
  <si>
    <t>Energy   :    60.12 [MeV]</t>
  </si>
  <si>
    <t xml:space="preserve"> Run time :       49 [sec]</t>
  </si>
  <si>
    <t xml:space="preserve"> Fluence  : 1.040e+10 [p/cm2]</t>
  </si>
  <si>
    <t xml:space="preserve"> Dose     : 1.424e+03 [rad]</t>
  </si>
  <si>
    <t xml:space="preserve"> Flux     : 2.122e+08 [p/cm2/sec]</t>
  </si>
  <si>
    <t xml:space="preserve"> Doserate : 2.907e+01 [rad/sec]</t>
  </si>
  <si>
    <t xml:space="preserve"> Run time :       50 [sec]</t>
  </si>
  <si>
    <t xml:space="preserve"> Dose     : 1.425e+03 [rad]</t>
  </si>
  <si>
    <t xml:space="preserve"> Flux     : 2.081e+08 [p/cm2/sec]</t>
  </si>
  <si>
    <t xml:space="preserve"> Doserate : 2.850e+01 [rad/sec]</t>
  </si>
  <si>
    <t xml:space="preserve"> Run time :       95 [sec]</t>
  </si>
  <si>
    <t xml:space="preserve"> Fluence  : 2.025e+10 [p/cm2]</t>
  </si>
  <si>
    <t xml:space="preserve"> Dose     : 2.773e+03 [rad]</t>
  </si>
  <si>
    <t xml:space="preserve"> Flux     : 2.131e+08 [p/cm2/sec]</t>
  </si>
  <si>
    <t xml:space="preserve"> Doserate : 2.919e+01 [rad/sec</t>
  </si>
  <si>
    <t xml:space="preserve"> Run time :      100 [sec]</t>
  </si>
  <si>
    <t xml:space="preserve"> Fluence  : 2.033e+10 [p/cm2]</t>
  </si>
  <si>
    <t xml:space="preserve"> Dose     : 2.785e+03 [rad]</t>
  </si>
  <si>
    <t xml:space="preserve"> Flux     : 2.033e+08 [p/cm2/sec]</t>
  </si>
  <si>
    <t xml:space="preserve"> Doserate : 2.785e+01 [rad/sec]</t>
  </si>
  <si>
    <t xml:space="preserve"> Run time :       98 [sec]</t>
  </si>
  <si>
    <t xml:space="preserve"> Fluence  : 2.043e+10 [p/cm2]</t>
  </si>
  <si>
    <t xml:space="preserve"> Dose     : 2.799e+03 [rad]</t>
  </si>
  <si>
    <t xml:space="preserve"> Flux     : 2.085e+08 [p/cm2/sec]</t>
  </si>
  <si>
    <t xml:space="preserve"> Doserate : 2.856e+01 [rad/sec]</t>
  </si>
  <si>
    <t xml:space="preserve"> Run time :      254 [sec]</t>
  </si>
  <si>
    <t xml:space="preserve"> Fluence  : 5.031e+10 [p/cm2]</t>
  </si>
  <si>
    <t xml:space="preserve"> Dose     : 6.891e+03 [rad]</t>
  </si>
  <si>
    <t xml:space="preserve"> Flux     : 1.981e+08 [p/cm2/sec]</t>
  </si>
  <si>
    <t xml:space="preserve"> Doserate : 2.713e+01 [rad/sec]</t>
  </si>
  <si>
    <t xml:space="preserve"> Run time :      274 [sec]</t>
  </si>
  <si>
    <t xml:space="preserve"> Fluence  : 5.027e+10 [p/cm2]</t>
  </si>
  <si>
    <t xml:space="preserve"> Dose     : 6.886e+03 [rad]</t>
  </si>
  <si>
    <t xml:space="preserve"> Flux     : 1.835e+08 [p/cm2/sec]</t>
  </si>
  <si>
    <t xml:space="preserve"> Doserate : 2.513e+01 [rad/sec]</t>
  </si>
  <si>
    <t xml:space="preserve"> Run time :     1026 [sec]</t>
  </si>
  <si>
    <t xml:space="preserve"> Fluence  : 2.003e+11 [p/cm2]</t>
  </si>
  <si>
    <t xml:space="preserve"> Dose     : 2.744e+04 [rad]</t>
  </si>
  <si>
    <t xml:space="preserve"> Flux     : 1.952e+08 [p/cm2/sec]</t>
  </si>
  <si>
    <t xml:space="preserve"> Doserate : 2.674e+01 [rad/sec]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</si>
</sst>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0.0000000000000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"/>
    <numFmt numFmtId="181" formatCode="0.000000000"/>
    <numFmt numFmtId="182" formatCode="hh:mm:ss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14.24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175"/>
          <c:w val="0.828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'14'!$A$16:$A$75</c:f>
              <c:strCache/>
            </c:strRef>
          </c:xVal>
          <c:yVal>
            <c:numRef>
              <c:f>'14'!$D$16:$D$75</c:f>
              <c:numCache/>
            </c:numRef>
          </c:yVal>
          <c:smooth val="0"/>
        </c:ser>
        <c:axId val="22809962"/>
        <c:axId val="3963067"/>
      </c:scatterChart>
      <c:valAx>
        <c:axId val="22809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3067"/>
        <c:crosses val="autoZero"/>
        <c:crossBetween val="midCat"/>
        <c:dispUnits/>
      </c:valAx>
      <c:valAx>
        <c:axId val="396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09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14.25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175"/>
          <c:w val="0.828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'28'!$B$12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'28'!$A$16:$A$75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'28'!$D$16:$D$75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5667604"/>
        <c:axId val="52572981"/>
      </c:scatterChart>
      <c:valAx>
        <c:axId val="35667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72981"/>
        <c:crosses val="autoZero"/>
        <c:crossBetween val="midCat"/>
        <c:dispUnits/>
      </c:valAx>
      <c:valAx>
        <c:axId val="52572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67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27.73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175"/>
          <c:w val="0.820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'56'!$D$16:$D$75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'56'!$R$12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'56'!$Q$16:$Q$75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'56'!$T$16:$T$75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3394782"/>
        <c:axId val="30553039"/>
      </c:scatterChart>
      <c:valAx>
        <c:axId val="339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53039"/>
        <c:crosses val="autoZero"/>
        <c:crossBetween val="midCat"/>
        <c:dispUnits/>
      </c:valAx>
      <c:valAx>
        <c:axId val="30553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27.85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175"/>
          <c:w val="0.820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'84'!$B$12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'84'!$A$16:$A$75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'84'!$D$16:$D$75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'84'!$R$12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'84'!$Q$16:$Q$75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xVal>
          <c:yVal>
            <c:numRef>
              <c:f>'84'!$T$16:$T$75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6541896"/>
        <c:axId val="58877065"/>
      </c:scatterChart>
      <c:valAx>
        <c:axId val="65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77065"/>
        <c:crosses val="autoZero"/>
        <c:crossBetween val="midCat"/>
        <c:dispUnits/>
      </c:valAx>
      <c:valAx>
        <c:axId val="5887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27.99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175"/>
          <c:w val="0.820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'112'!$B$12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'112'!$A$16:$A$75</c:f>
              <c:strCache/>
            </c:strRef>
          </c:xVal>
          <c:yVal>
            <c:numRef>
              <c:f>'112'!$D$16:$D$75</c:f>
              <c:numCache/>
            </c:numRef>
          </c:yVal>
          <c:smooth val="0"/>
        </c:ser>
        <c:ser>
          <c:idx val="2"/>
          <c:order val="1"/>
          <c:tx>
            <c:strRef>
              <c:f>'112'!$R$12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'112'!$Q$16:$Q$75</c:f>
              <c:strCache/>
            </c:strRef>
          </c:xVal>
          <c:yVal>
            <c:numRef>
              <c:f>'112'!$T$16:$T$75</c:f>
              <c:numCache/>
            </c:numRef>
          </c:yVal>
          <c:smooth val="0"/>
        </c:ser>
        <c:axId val="60131538"/>
        <c:axId val="4312931"/>
      </c:scatterChart>
      <c:valAx>
        <c:axId val="60131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931"/>
        <c:crosses val="autoZero"/>
        <c:crossBetween val="midCat"/>
        <c:dispUnits/>
      </c:valAx>
      <c:valAx>
        <c:axId val="4312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1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68.91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8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'182'!$B$12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'182'!$A$16:$A$75</c:f>
              <c:strCache/>
            </c:strRef>
          </c:xVal>
          <c:yVal>
            <c:numRef>
              <c:f>'182'!$D$16:$D$75</c:f>
              <c:numCache/>
            </c:numRef>
          </c:yVal>
          <c:smooth val="0"/>
        </c:ser>
        <c:ser>
          <c:idx val="0"/>
          <c:order val="1"/>
          <c:tx>
            <c:strRef>
              <c:f>'182'!$J$12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'182'!$I$16:$I$53</c:f>
              <c:strCache/>
            </c:strRef>
          </c:xVal>
          <c:yVal>
            <c:numRef>
              <c:f>'182'!$L$16:$L$53</c:f>
              <c:numCache/>
            </c:numRef>
          </c:yVal>
          <c:smooth val="0"/>
        </c:ser>
        <c:ser>
          <c:idx val="2"/>
          <c:order val="2"/>
          <c:tx>
            <c:strRef>
              <c:f>'182'!$R$12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'182'!$Q$16:$Q$75</c:f>
              <c:strCache/>
            </c:strRef>
          </c:xVal>
          <c:yVal>
            <c:numRef>
              <c:f>'182'!$T$16:$T$75</c:f>
              <c:numCache/>
            </c:numRef>
          </c:yVal>
          <c:smooth val="0"/>
        </c:ser>
        <c:ser>
          <c:idx val="3"/>
          <c:order val="3"/>
          <c:tx>
            <c:strRef>
              <c:f>'182'!$Z$12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'182'!$Y$16:$Y$53</c:f>
              <c:strCache/>
            </c:strRef>
          </c:xVal>
          <c:yVal>
            <c:numRef>
              <c:f>'182'!$AB$16:$AB$53</c:f>
              <c:numCache/>
            </c:numRef>
          </c:yVal>
          <c:smooth val="0"/>
        </c:ser>
        <c:axId val="38816380"/>
        <c:axId val="13803101"/>
      </c:scatterChart>
      <c:valAx>
        <c:axId val="3881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3101"/>
        <c:crosses val="autoZero"/>
        <c:crossBetween val="midCat"/>
        <c:dispUnits/>
      </c:valAx>
      <c:valAx>
        <c:axId val="138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6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68.86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8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'252'!$B$12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'252'!$A$16:$A$75</c:f>
              <c:strCache/>
            </c:strRef>
          </c:xVal>
          <c:yVal>
            <c:numRef>
              <c:f>'252'!$D$16:$D$75</c:f>
              <c:numCache/>
            </c:numRef>
          </c:yVal>
          <c:smooth val="0"/>
        </c:ser>
        <c:ser>
          <c:idx val="0"/>
          <c:order val="1"/>
          <c:tx>
            <c:strRef>
              <c:f>'252'!$J$12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'252'!$I$16:$I$53</c:f>
              <c:strCache/>
            </c:strRef>
          </c:xVal>
          <c:yVal>
            <c:numRef>
              <c:f>'252'!$L$16:$L$53</c:f>
              <c:numCache/>
            </c:numRef>
          </c:yVal>
          <c:smooth val="0"/>
        </c:ser>
        <c:ser>
          <c:idx val="2"/>
          <c:order val="2"/>
          <c:tx>
            <c:strRef>
              <c:f>'252'!$R$12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'252'!$Q$16:$Q$75</c:f>
              <c:strCache/>
            </c:strRef>
          </c:xVal>
          <c:yVal>
            <c:numRef>
              <c:f>'252'!$T$16:$T$75</c:f>
              <c:numCache/>
            </c:numRef>
          </c:yVal>
          <c:smooth val="0"/>
        </c:ser>
        <c:ser>
          <c:idx val="3"/>
          <c:order val="3"/>
          <c:tx>
            <c:strRef>
              <c:f>'252'!$Z$12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'252'!$Y$16:$Y$53</c:f>
              <c:strCache/>
            </c:strRef>
          </c:xVal>
          <c:yVal>
            <c:numRef>
              <c:f>'252'!$AB$16:$AB$53</c:f>
              <c:numCache/>
            </c:numRef>
          </c:yVal>
          <c:smooth val="0"/>
        </c:ser>
        <c:axId val="57119046"/>
        <c:axId val="44309367"/>
      </c:scatterChart>
      <c:valAx>
        <c:axId val="5711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09367"/>
        <c:crosses val="autoZero"/>
        <c:crossBetween val="midCat"/>
        <c:dispUnits/>
      </c:valAx>
      <c:valAx>
        <c:axId val="4430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19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274.4 Gy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175"/>
          <c:w val="0.825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'526'!$B$12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'526'!$A$16:$A$75</c:f>
              <c:strCache/>
            </c:strRef>
          </c:xVal>
          <c:yVal>
            <c:numRef>
              <c:f>'526'!$D$16:$D$75</c:f>
              <c:numCache/>
            </c:numRef>
          </c:yVal>
          <c:smooth val="0"/>
        </c:ser>
        <c:ser>
          <c:idx val="0"/>
          <c:order val="1"/>
          <c:tx>
            <c:strRef>
              <c:f>'526'!$J$12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'526'!$I$16:$I$53</c:f>
              <c:strCache/>
            </c:strRef>
          </c:xVal>
          <c:yVal>
            <c:numRef>
              <c:f>'526'!$L$16:$L$53</c:f>
              <c:numCache/>
            </c:numRef>
          </c:yVal>
          <c:smooth val="0"/>
        </c:ser>
        <c:ser>
          <c:idx val="2"/>
          <c:order val="2"/>
          <c:tx>
            <c:strRef>
              <c:f>'526'!$R$12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'526'!$Q$16:$Q$75</c:f>
              <c:strCache/>
            </c:strRef>
          </c:xVal>
          <c:yVal>
            <c:numRef>
              <c:f>'526'!$T$16:$T$75</c:f>
              <c:numCache/>
            </c:numRef>
          </c:yVal>
          <c:smooth val="0"/>
        </c:ser>
        <c:ser>
          <c:idx val="3"/>
          <c:order val="3"/>
          <c:tx>
            <c:strRef>
              <c:f>'526'!$Z$12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'526'!$Y$16:$Y$53</c:f>
              <c:strCache/>
            </c:strRef>
          </c:xVal>
          <c:yVal>
            <c:numRef>
              <c:f>'526'!$AB$16:$AB$53</c:f>
              <c:numCache/>
            </c:numRef>
          </c:yVal>
          <c:smooth val="0"/>
        </c:ser>
        <c:axId val="63239984"/>
        <c:axId val="32288945"/>
      </c:scatterChart>
      <c:valAx>
        <c:axId val="6323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88945"/>
        <c:crosses val="autoZero"/>
        <c:crossBetween val="midCat"/>
        <c:dispUnits/>
      </c:valAx>
      <c:valAx>
        <c:axId val="32288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9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JFET </a:t>
            </a:r>
          </a:p>
        </c:rich>
      </c:tx>
      <c:layout>
        <c:manualLayout>
          <c:xMode val="factor"/>
          <c:yMode val="factor"/>
          <c:x val="-0.005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55"/>
          <c:w val="0.971"/>
          <c:h val="0.9045"/>
        </c:manualLayout>
      </c:layout>
      <c:scatterChart>
        <c:scatterStyle val="lineMarker"/>
        <c:varyColors val="0"/>
        <c:ser>
          <c:idx val="1"/>
          <c:order val="0"/>
          <c:tx>
            <c:strRef>
              <c:f>'14'!$B$12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'14'!$A$16:$A$75</c:f>
              <c:strCache>
                <c:ptCount val="60"/>
                <c:pt idx="0">
                  <c:v>37751.16197336805</c:v>
                </c:pt>
                <c:pt idx="1">
                  <c:v>37751.16208916667</c:v>
                </c:pt>
                <c:pt idx="2">
                  <c:v>37751.16220483796</c:v>
                </c:pt>
                <c:pt idx="3">
                  <c:v>37751.16232063657</c:v>
                </c:pt>
                <c:pt idx="4">
                  <c:v>37751.16243642361</c:v>
                </c:pt>
                <c:pt idx="5">
                  <c:v>37751.16255209491</c:v>
                </c:pt>
                <c:pt idx="6">
                  <c:v>37751.16266789352</c:v>
                </c:pt>
                <c:pt idx="7">
                  <c:v>37751.16298616898</c:v>
                </c:pt>
                <c:pt idx="8">
                  <c:v>37751.16310763889</c:v>
                </c:pt>
                <c:pt idx="9">
                  <c:v>37751.163229224534</c:v>
                </c:pt>
                <c:pt idx="10">
                  <c:v>37751.16335070602</c:v>
                </c:pt>
                <c:pt idx="11">
                  <c:v>37751.16347229167</c:v>
                </c:pt>
                <c:pt idx="12">
                  <c:v>37751.163512743056</c:v>
                </c:pt>
                <c:pt idx="13">
                  <c:v>37751.16354751157</c:v>
                </c:pt>
              </c:strCache>
            </c:strRef>
          </c:xVal>
          <c:yVal>
            <c:numRef>
              <c:f>'14'!$D$16:$D$75</c:f>
              <c:numCache>
                <c:ptCount val="60"/>
                <c:pt idx="0">
                  <c:v>5.210449238</c:v>
                </c:pt>
                <c:pt idx="1">
                  <c:v>5.211875434</c:v>
                </c:pt>
                <c:pt idx="2">
                  <c:v>5.209891141</c:v>
                </c:pt>
                <c:pt idx="3">
                  <c:v>5.209217428</c:v>
                </c:pt>
                <c:pt idx="4">
                  <c:v>9.78468682</c:v>
                </c:pt>
                <c:pt idx="5">
                  <c:v>10.5103368</c:v>
                </c:pt>
                <c:pt idx="6">
                  <c:v>10.47596375</c:v>
                </c:pt>
                <c:pt idx="7">
                  <c:v>7.03796367</c:v>
                </c:pt>
                <c:pt idx="8">
                  <c:v>5.210941364</c:v>
                </c:pt>
                <c:pt idx="9">
                  <c:v>5.208447169</c:v>
                </c:pt>
                <c:pt idx="10">
                  <c:v>5.211155696</c:v>
                </c:pt>
                <c:pt idx="11">
                  <c:v>5.21021406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'28'!$B$12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'28'!$A$16:$A$75</c:f>
              <c:strCache>
                <c:ptCount val="60"/>
                <c:pt idx="0">
                  <c:v>37751.163715347226</c:v>
                </c:pt>
                <c:pt idx="1">
                  <c:v>37751.16383681713</c:v>
                </c:pt>
                <c:pt idx="2">
                  <c:v>37751.16395840278</c:v>
                </c:pt>
                <c:pt idx="3">
                  <c:v>37751.16407987269</c:v>
                </c:pt>
                <c:pt idx="4">
                  <c:v>37751.1641956713</c:v>
                </c:pt>
                <c:pt idx="5">
                  <c:v>37751.16430554398</c:v>
                </c:pt>
                <c:pt idx="6">
                  <c:v>37751.164427129625</c:v>
                </c:pt>
                <c:pt idx="7">
                  <c:v>37751.1645428125</c:v>
                </c:pt>
                <c:pt idx="8">
                  <c:v>37751.16465280092</c:v>
                </c:pt>
                <c:pt idx="9">
                  <c:v>37751.16488427083</c:v>
                </c:pt>
                <c:pt idx="10">
                  <c:v>37751.165005856485</c:v>
                </c:pt>
                <c:pt idx="11">
                  <c:v>37751.16512153935</c:v>
                </c:pt>
                <c:pt idx="12">
                  <c:v>37751.165243125004</c:v>
                </c:pt>
                <c:pt idx="13">
                  <c:v>37751.16532414352</c:v>
                </c:pt>
              </c:strCache>
            </c:strRef>
          </c:xVal>
          <c:yVal>
            <c:numRef>
              <c:f>'28'!$D$16:$D$75</c:f>
              <c:numCache>
                <c:ptCount val="60"/>
                <c:pt idx="0">
                  <c:v>5.211517839</c:v>
                </c:pt>
                <c:pt idx="1">
                  <c:v>5.211691794</c:v>
                </c:pt>
                <c:pt idx="2">
                  <c:v>5.210079356</c:v>
                </c:pt>
                <c:pt idx="3">
                  <c:v>5.20989831</c:v>
                </c:pt>
                <c:pt idx="4">
                  <c:v>10.60799318</c:v>
                </c:pt>
                <c:pt idx="5">
                  <c:v>10.60529939</c:v>
                </c:pt>
                <c:pt idx="6">
                  <c:v>10.63001689</c:v>
                </c:pt>
                <c:pt idx="7">
                  <c:v>10.53522656</c:v>
                </c:pt>
                <c:pt idx="8">
                  <c:v>10.39356979</c:v>
                </c:pt>
                <c:pt idx="9">
                  <c:v>5.233307983</c:v>
                </c:pt>
                <c:pt idx="10">
                  <c:v>5.216521309</c:v>
                </c:pt>
                <c:pt idx="11">
                  <c:v>5.213870971</c:v>
                </c:pt>
                <c:pt idx="12">
                  <c:v>5.213414834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'56'!$B$12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'56'!$A$16:$A$75</c:f>
              <c:strCache>
                <c:ptCount val="60"/>
                <c:pt idx="0">
                  <c:v>37751.16553821759</c:v>
                </c:pt>
                <c:pt idx="1">
                  <c:v>37751.16578707176</c:v>
                </c:pt>
                <c:pt idx="2">
                  <c:v>37751.16602434027</c:v>
                </c:pt>
                <c:pt idx="3">
                  <c:v>37751.166267395834</c:v>
                </c:pt>
                <c:pt idx="4">
                  <c:v>37751.16651045139</c:v>
                </c:pt>
                <c:pt idx="5">
                  <c:v>37751.1667419213</c:v>
                </c:pt>
                <c:pt idx="6">
                  <c:v>37751.166973391206</c:v>
                </c:pt>
                <c:pt idx="7">
                  <c:v>37751.16720484953</c:v>
                </c:pt>
                <c:pt idx="8">
                  <c:v>37751.16743631944</c:v>
                </c:pt>
                <c:pt idx="9">
                  <c:v>37751.167673703705</c:v>
                </c:pt>
                <c:pt idx="10">
                  <c:v>37751.1680150463</c:v>
                </c:pt>
                <c:pt idx="11">
                  <c:v>37751.168356504626</c:v>
                </c:pt>
                <c:pt idx="12">
                  <c:v>37751.168593773145</c:v>
                </c:pt>
                <c:pt idx="13">
                  <c:v>37751.16867479167</c:v>
                </c:pt>
              </c:strCache>
            </c:strRef>
          </c:xVal>
          <c:yVal>
            <c:numRef>
              <c:f>'56'!$D$16:$D$75</c:f>
              <c:numCache>
                <c:ptCount val="60"/>
                <c:pt idx="0">
                  <c:v>5.21373431</c:v>
                </c:pt>
                <c:pt idx="1">
                  <c:v>5.693583621</c:v>
                </c:pt>
                <c:pt idx="2">
                  <c:v>5.213795183</c:v>
                </c:pt>
                <c:pt idx="3">
                  <c:v>5.212673328</c:v>
                </c:pt>
                <c:pt idx="4">
                  <c:v>10.85957341</c:v>
                </c:pt>
                <c:pt idx="5">
                  <c:v>10.57092694</c:v>
                </c:pt>
                <c:pt idx="6">
                  <c:v>10.54676925</c:v>
                </c:pt>
                <c:pt idx="7">
                  <c:v>10.48245507</c:v>
                </c:pt>
                <c:pt idx="8">
                  <c:v>10.47353023</c:v>
                </c:pt>
                <c:pt idx="9">
                  <c:v>5.215198396</c:v>
                </c:pt>
                <c:pt idx="10">
                  <c:v>5.21384285</c:v>
                </c:pt>
                <c:pt idx="11">
                  <c:v>5.215739705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'56'!$R$12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'56'!$Q$16:$Q$75</c:f>
              <c:strCache>
                <c:ptCount val="60"/>
                <c:pt idx="0">
                  <c:v>37751.16565980324</c:v>
                </c:pt>
                <c:pt idx="1">
                  <c:v>37751.16590854166</c:v>
                </c:pt>
                <c:pt idx="2">
                  <c:v>37751.16614592593</c:v>
                </c:pt>
                <c:pt idx="3">
                  <c:v>37751.16638898148</c:v>
                </c:pt>
                <c:pt idx="4">
                  <c:v>37751.16662625</c:v>
                </c:pt>
                <c:pt idx="5">
                  <c:v>37751.16685770833</c:v>
                </c:pt>
                <c:pt idx="6">
                  <c:v>37751.16708337963</c:v>
                </c:pt>
                <c:pt idx="7">
                  <c:v>37751.16732064814</c:v>
                </c:pt>
                <c:pt idx="8">
                  <c:v>37751.16755211805</c:v>
                </c:pt>
                <c:pt idx="9">
                  <c:v>37751.16779517361</c:v>
                </c:pt>
                <c:pt idx="10">
                  <c:v>37751.16813083333</c:v>
                </c:pt>
                <c:pt idx="11">
                  <c:v>37751.16847810185</c:v>
                </c:pt>
                <c:pt idx="12">
                  <c:v>37751.168634340276</c:v>
                </c:pt>
              </c:strCache>
            </c:strRef>
          </c:xVal>
          <c:yVal>
            <c:numRef>
              <c:f>'56'!$T$16:$T$75</c:f>
              <c:numCache>
                <c:ptCount val="60"/>
                <c:pt idx="0">
                  <c:v>5.04225488</c:v>
                </c:pt>
                <c:pt idx="1">
                  <c:v>5.045611406</c:v>
                </c:pt>
                <c:pt idx="2">
                  <c:v>5.048501361</c:v>
                </c:pt>
                <c:pt idx="3">
                  <c:v>5.046959636</c:v>
                </c:pt>
                <c:pt idx="4">
                  <c:v>5.145446857</c:v>
                </c:pt>
                <c:pt idx="5">
                  <c:v>5.145857178</c:v>
                </c:pt>
                <c:pt idx="6">
                  <c:v>5.146180596</c:v>
                </c:pt>
                <c:pt idx="7">
                  <c:v>5.143271853</c:v>
                </c:pt>
                <c:pt idx="8">
                  <c:v>5.093861159</c:v>
                </c:pt>
                <c:pt idx="9">
                  <c:v>5.046405783</c:v>
                </c:pt>
                <c:pt idx="10">
                  <c:v>5.04750368</c:v>
                </c:pt>
                <c:pt idx="11">
                  <c:v>5.044564625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'84'!$B$12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'84'!$A$16:$A$75</c:f>
              <c:strCache>
                <c:ptCount val="60"/>
                <c:pt idx="0">
                  <c:v>37751.1689930787</c:v>
                </c:pt>
                <c:pt idx="1">
                  <c:v>37751.16934612268</c:v>
                </c:pt>
                <c:pt idx="2">
                  <c:v>37751.16957759259</c:v>
                </c:pt>
                <c:pt idx="3">
                  <c:v>37751.169930648146</c:v>
                </c:pt>
                <c:pt idx="4">
                  <c:v>37751.17027199074</c:v>
                </c:pt>
                <c:pt idx="5">
                  <c:v>37751.17050346064</c:v>
                </c:pt>
                <c:pt idx="6">
                  <c:v>37751.1707350463</c:v>
                </c:pt>
                <c:pt idx="7">
                  <c:v>37751.170966516205</c:v>
                </c:pt>
                <c:pt idx="8">
                  <c:v>37751.171197986114</c:v>
                </c:pt>
                <c:pt idx="9">
                  <c:v>37751.17144104167</c:v>
                </c:pt>
                <c:pt idx="10">
                  <c:v>37751.17168409722</c:v>
                </c:pt>
                <c:pt idx="11">
                  <c:v>37751.171927152776</c:v>
                </c:pt>
                <c:pt idx="12">
                  <c:v>37751.17217020834</c:v>
                </c:pt>
                <c:pt idx="13">
                  <c:v>37751.17233804398</c:v>
                </c:pt>
              </c:strCache>
            </c:strRef>
          </c:xVal>
          <c:yVal>
            <c:numRef>
              <c:f>'84'!$D$16:$D$75</c:f>
              <c:numCache>
                <c:ptCount val="60"/>
                <c:pt idx="0">
                  <c:v>5.214015649</c:v>
                </c:pt>
                <c:pt idx="1">
                  <c:v>5.213383858</c:v>
                </c:pt>
                <c:pt idx="2">
                  <c:v>5.216374193</c:v>
                </c:pt>
                <c:pt idx="3">
                  <c:v>5.213337911</c:v>
                </c:pt>
                <c:pt idx="4">
                  <c:v>10.41616564</c:v>
                </c:pt>
                <c:pt idx="5">
                  <c:v>10.54355583</c:v>
                </c:pt>
                <c:pt idx="6">
                  <c:v>10.12477444</c:v>
                </c:pt>
                <c:pt idx="7">
                  <c:v>10.56245655</c:v>
                </c:pt>
                <c:pt idx="8">
                  <c:v>10.59070637</c:v>
                </c:pt>
                <c:pt idx="9">
                  <c:v>5.218793363</c:v>
                </c:pt>
                <c:pt idx="10">
                  <c:v>5.216748458</c:v>
                </c:pt>
                <c:pt idx="11">
                  <c:v>5.217546062</c:v>
                </c:pt>
                <c:pt idx="12">
                  <c:v>5.215247402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'84'!$R$12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'84'!$Q$16:$Q$75</c:f>
              <c:strCache>
                <c:ptCount val="60"/>
                <c:pt idx="0">
                  <c:v>37751.169224537036</c:v>
                </c:pt>
                <c:pt idx="1">
                  <c:v>37751.169461805555</c:v>
                </c:pt>
                <c:pt idx="2">
                  <c:v>37751.16980326389</c:v>
                </c:pt>
                <c:pt idx="3">
                  <c:v>37751.170052118054</c:v>
                </c:pt>
                <c:pt idx="4">
                  <c:v>37751.17038199074</c:v>
                </c:pt>
                <c:pt idx="5">
                  <c:v>37751.170619259254</c:v>
                </c:pt>
                <c:pt idx="6">
                  <c:v>37751.17085071759</c:v>
                </c:pt>
                <c:pt idx="7">
                  <c:v>37751.1710821875</c:v>
                </c:pt>
                <c:pt idx="8">
                  <c:v>37751.17131945602</c:v>
                </c:pt>
                <c:pt idx="9">
                  <c:v>37751.171562511576</c:v>
                </c:pt>
                <c:pt idx="10">
                  <c:v>37751.17180556713</c:v>
                </c:pt>
                <c:pt idx="11">
                  <c:v>37751.172048622684</c:v>
                </c:pt>
                <c:pt idx="12">
                  <c:v>37751.17229167824</c:v>
                </c:pt>
              </c:strCache>
            </c:strRef>
          </c:xVal>
          <c:yVal>
            <c:numRef>
              <c:f>'84'!$T$16:$T$75</c:f>
              <c:numCache>
                <c:ptCount val="60"/>
                <c:pt idx="0">
                  <c:v>5.044949062</c:v>
                </c:pt>
                <c:pt idx="1">
                  <c:v>5.042223577</c:v>
                </c:pt>
                <c:pt idx="2">
                  <c:v>5.042743516</c:v>
                </c:pt>
                <c:pt idx="3">
                  <c:v>5.04169582</c:v>
                </c:pt>
                <c:pt idx="4">
                  <c:v>5.134647743</c:v>
                </c:pt>
                <c:pt idx="5">
                  <c:v>5.137292352</c:v>
                </c:pt>
                <c:pt idx="6">
                  <c:v>5.128235833</c:v>
                </c:pt>
                <c:pt idx="7">
                  <c:v>5.154007366</c:v>
                </c:pt>
                <c:pt idx="8">
                  <c:v>5.067424362</c:v>
                </c:pt>
                <c:pt idx="9">
                  <c:v>5.04467291</c:v>
                </c:pt>
                <c:pt idx="10">
                  <c:v>5.040082522</c:v>
                </c:pt>
                <c:pt idx="11">
                  <c:v>5.037012715</c:v>
                </c:pt>
                <c:pt idx="12">
                  <c:v>5.041426993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'112'!$B$12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'112'!$A$16:$A$75</c:f>
              <c:strCache>
                <c:ptCount val="60"/>
                <c:pt idx="0">
                  <c:v>37751.17266780092</c:v>
                </c:pt>
                <c:pt idx="1">
                  <c:v>37751.17300927083</c:v>
                </c:pt>
                <c:pt idx="2">
                  <c:v>37751.17324652778</c:v>
                </c:pt>
                <c:pt idx="3">
                  <c:v>37751.173489583336</c:v>
                </c:pt>
                <c:pt idx="4">
                  <c:v>37751.17373263889</c:v>
                </c:pt>
                <c:pt idx="5">
                  <c:v>37751.17407410879</c:v>
                </c:pt>
                <c:pt idx="6">
                  <c:v>37751.174415567126</c:v>
                </c:pt>
                <c:pt idx="7">
                  <c:v>37751.174647037034</c:v>
                </c:pt>
                <c:pt idx="8">
                  <c:v>37751.17498270833</c:v>
                </c:pt>
                <c:pt idx="9">
                  <c:v>37751.17522576389</c:v>
                </c:pt>
                <c:pt idx="10">
                  <c:v>37751.17546881945</c:v>
                </c:pt>
                <c:pt idx="11">
                  <c:v>37751.17563085648</c:v>
                </c:pt>
                <c:pt idx="12">
                  <c:v>37751.17570028935</c:v>
                </c:pt>
              </c:strCache>
            </c:strRef>
          </c:xVal>
          <c:yVal>
            <c:numRef>
              <c:f>'112'!$D$16:$D$75</c:f>
              <c:numCache>
                <c:ptCount val="60"/>
                <c:pt idx="0">
                  <c:v>5.215905639</c:v>
                </c:pt>
                <c:pt idx="1">
                  <c:v>5.21561457</c:v>
                </c:pt>
                <c:pt idx="2">
                  <c:v>5.214422848</c:v>
                </c:pt>
                <c:pt idx="3">
                  <c:v>5.217256066</c:v>
                </c:pt>
                <c:pt idx="4">
                  <c:v>10.62754141</c:v>
                </c:pt>
                <c:pt idx="5">
                  <c:v>10.70833508</c:v>
                </c:pt>
                <c:pt idx="6">
                  <c:v>10.46722386</c:v>
                </c:pt>
                <c:pt idx="7">
                  <c:v>10.47098612</c:v>
                </c:pt>
                <c:pt idx="8">
                  <c:v>5.219012136</c:v>
                </c:pt>
                <c:pt idx="9">
                  <c:v>5.216489648</c:v>
                </c:pt>
                <c:pt idx="10">
                  <c:v>5.220607613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'112'!$R$12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'112'!$Q$16:$Q$75</c:f>
              <c:strCache>
                <c:ptCount val="60"/>
                <c:pt idx="0">
                  <c:v>37751.172783587965</c:v>
                </c:pt>
                <c:pt idx="1">
                  <c:v>37751.173130856485</c:v>
                </c:pt>
                <c:pt idx="2">
                  <c:v>37751.17336811342</c:v>
                </c:pt>
                <c:pt idx="3">
                  <c:v>37751.173611168975</c:v>
                </c:pt>
                <c:pt idx="4">
                  <c:v>37751.173848437495</c:v>
                </c:pt>
                <c:pt idx="5">
                  <c:v>37751.17429978009</c:v>
                </c:pt>
                <c:pt idx="6">
                  <c:v>37751.17453125</c:v>
                </c:pt>
                <c:pt idx="7">
                  <c:v>37751.17486690972</c:v>
                </c:pt>
                <c:pt idx="8">
                  <c:v>37751.17510417824</c:v>
                </c:pt>
                <c:pt idx="9">
                  <c:v>37751.175347233795</c:v>
                </c:pt>
                <c:pt idx="10">
                  <c:v>37751.17559028935</c:v>
                </c:pt>
                <c:pt idx="11">
                  <c:v>37751.17566552083</c:v>
                </c:pt>
              </c:strCache>
            </c:strRef>
          </c:xVal>
          <c:yVal>
            <c:numRef>
              <c:f>'112'!$T$16:$T$75</c:f>
              <c:numCache>
                <c:ptCount val="60"/>
                <c:pt idx="0">
                  <c:v>5.040591026</c:v>
                </c:pt>
                <c:pt idx="1">
                  <c:v>5.038840071</c:v>
                </c:pt>
                <c:pt idx="2">
                  <c:v>5.042884825</c:v>
                </c:pt>
                <c:pt idx="3">
                  <c:v>5.041223147</c:v>
                </c:pt>
                <c:pt idx="4">
                  <c:v>5.141571383</c:v>
                </c:pt>
                <c:pt idx="5">
                  <c:v>5.134875902</c:v>
                </c:pt>
                <c:pt idx="6">
                  <c:v>5.132939841</c:v>
                </c:pt>
                <c:pt idx="7">
                  <c:v>5.038587742</c:v>
                </c:pt>
                <c:pt idx="8">
                  <c:v>5.039466472</c:v>
                </c:pt>
                <c:pt idx="9">
                  <c:v>5.040672044</c:v>
                </c:pt>
                <c:pt idx="10">
                  <c:v>5.040010813</c:v>
                </c:pt>
              </c:numCache>
            </c:numRef>
          </c:yVal>
          <c:smooth val="0"/>
        </c:ser>
        <c:ser>
          <c:idx val="1"/>
          <c:order val="8"/>
          <c:tx>
            <c:strRef>
              <c:f>'182'!$B$12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'182'!$A$16:$A$75</c:f>
              <c:strCache>
                <c:ptCount val="60"/>
                <c:pt idx="0">
                  <c:v>37751.17583914352</c:v>
                </c:pt>
                <c:pt idx="1">
                  <c:v>37751.176313668984</c:v>
                </c:pt>
                <c:pt idx="2">
                  <c:v>37751.17678819445</c:v>
                </c:pt>
                <c:pt idx="3">
                  <c:v>37751.177378506945</c:v>
                </c:pt>
                <c:pt idx="4">
                  <c:v>37751.17786462963</c:v>
                </c:pt>
                <c:pt idx="5">
                  <c:v>37751.17835074074</c:v>
                </c:pt>
                <c:pt idx="6">
                  <c:v>37751.17883686342</c:v>
                </c:pt>
                <c:pt idx="7">
                  <c:v>37751.17932297453</c:v>
                </c:pt>
                <c:pt idx="8">
                  <c:v>37751.17980908565</c:v>
                </c:pt>
                <c:pt idx="9">
                  <c:v>37751.18027202546</c:v>
                </c:pt>
                <c:pt idx="10">
                  <c:v>37751.180734953705</c:v>
                </c:pt>
                <c:pt idx="11">
                  <c:v>37751.18121527778</c:v>
                </c:pt>
                <c:pt idx="12">
                  <c:v>37751.18168400463</c:v>
                </c:pt>
                <c:pt idx="13">
                  <c:v>37751.182274328705</c:v>
                </c:pt>
                <c:pt idx="14">
                  <c:v>37751.182766238424</c:v>
                </c:pt>
              </c:strCache>
            </c:strRef>
          </c:xVal>
          <c:yVal>
            <c:numRef>
              <c:f>'182'!$D$16:$D$75</c:f>
              <c:numCache>
                <c:ptCount val="60"/>
                <c:pt idx="0">
                  <c:v>5.219411881</c:v>
                </c:pt>
                <c:pt idx="1">
                  <c:v>5.220441629</c:v>
                </c:pt>
                <c:pt idx="2">
                  <c:v>5.218631387</c:v>
                </c:pt>
                <c:pt idx="3">
                  <c:v>5.217202472</c:v>
                </c:pt>
                <c:pt idx="4">
                  <c:v>10.23050012</c:v>
                </c:pt>
                <c:pt idx="5">
                  <c:v>10.48610094</c:v>
                </c:pt>
                <c:pt idx="6">
                  <c:v>10.56786187</c:v>
                </c:pt>
                <c:pt idx="7">
                  <c:v>10.59034433</c:v>
                </c:pt>
                <c:pt idx="8">
                  <c:v>10.25042681</c:v>
                </c:pt>
                <c:pt idx="9">
                  <c:v>10.00532338</c:v>
                </c:pt>
                <c:pt idx="10">
                  <c:v>9.6275022</c:v>
                </c:pt>
                <c:pt idx="11">
                  <c:v>5.226393009</c:v>
                </c:pt>
                <c:pt idx="12">
                  <c:v>5.199529265</c:v>
                </c:pt>
                <c:pt idx="13">
                  <c:v>5.225388498</c:v>
                </c:pt>
              </c:numCache>
            </c:numRef>
          </c:yVal>
          <c:smooth val="0"/>
        </c:ser>
        <c:ser>
          <c:idx val="0"/>
          <c:order val="9"/>
          <c:tx>
            <c:strRef>
              <c:f>'182'!$J$12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'182'!$I$16:$I$53</c:f>
              <c:strCache>
                <c:ptCount val="38"/>
                <c:pt idx="0">
                  <c:v>37751.17595493056</c:v>
                </c:pt>
                <c:pt idx="1">
                  <c:v>37751.17642945601</c:v>
                </c:pt>
                <c:pt idx="2">
                  <c:v>37751.17690398148</c:v>
                </c:pt>
                <c:pt idx="3">
                  <c:v>37751.177499976846</c:v>
                </c:pt>
                <c:pt idx="4">
                  <c:v>37751.17798609953</c:v>
                </c:pt>
                <c:pt idx="5">
                  <c:v>37751.178472210646</c:v>
                </c:pt>
                <c:pt idx="6">
                  <c:v>37751.17895833334</c:v>
                </c:pt>
                <c:pt idx="7">
                  <c:v>37751.179444444446</c:v>
                </c:pt>
                <c:pt idx="8">
                  <c:v>37751.17992476852</c:v>
                </c:pt>
                <c:pt idx="9">
                  <c:v>37751.1803878125</c:v>
                </c:pt>
                <c:pt idx="10">
                  <c:v>37751.18085075231</c:v>
                </c:pt>
                <c:pt idx="11">
                  <c:v>37751.181336863425</c:v>
                </c:pt>
                <c:pt idx="12">
                  <c:v>37751.18179980324</c:v>
                </c:pt>
                <c:pt idx="13">
                  <c:v>37751.18239591435</c:v>
                </c:pt>
              </c:strCache>
            </c:strRef>
          </c:xVal>
          <c:yVal>
            <c:numRef>
              <c:f>'182'!$L$16:$L$53</c:f>
              <c:numCache>
                <c:ptCount val="38"/>
                <c:pt idx="0">
                  <c:v>5.104754196</c:v>
                </c:pt>
                <c:pt idx="1">
                  <c:v>5.109685196</c:v>
                </c:pt>
                <c:pt idx="2">
                  <c:v>5.112951407</c:v>
                </c:pt>
                <c:pt idx="3">
                  <c:v>5.110658233</c:v>
                </c:pt>
                <c:pt idx="4">
                  <c:v>5.9380286</c:v>
                </c:pt>
                <c:pt idx="5">
                  <c:v>5.924140077</c:v>
                </c:pt>
                <c:pt idx="6">
                  <c:v>5.926537809</c:v>
                </c:pt>
                <c:pt idx="7">
                  <c:v>5.942169154</c:v>
                </c:pt>
                <c:pt idx="8">
                  <c:v>5.934427529</c:v>
                </c:pt>
                <c:pt idx="9">
                  <c:v>5.923882035</c:v>
                </c:pt>
                <c:pt idx="10">
                  <c:v>5.106816085</c:v>
                </c:pt>
                <c:pt idx="11">
                  <c:v>5.10469456</c:v>
                </c:pt>
                <c:pt idx="12">
                  <c:v>5.107677962</c:v>
                </c:pt>
                <c:pt idx="13">
                  <c:v>5.106541838</c:v>
                </c:pt>
              </c:numCache>
            </c:numRef>
          </c:yVal>
          <c:smooth val="0"/>
        </c:ser>
        <c:ser>
          <c:idx val="2"/>
          <c:order val="10"/>
          <c:tx>
            <c:strRef>
              <c:f>'182'!$R$12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'182'!$Q$16:$Q$75</c:f>
              <c:strCache>
                <c:ptCount val="60"/>
                <c:pt idx="0">
                  <c:v>37751.17607641203</c:v>
                </c:pt>
                <c:pt idx="1">
                  <c:v>37751.17654513889</c:v>
                </c:pt>
                <c:pt idx="2">
                  <c:v>37751.17712965278</c:v>
                </c:pt>
                <c:pt idx="3">
                  <c:v>37751.17762157407</c:v>
                </c:pt>
                <c:pt idx="4">
                  <c:v>37751.178107685184</c:v>
                </c:pt>
                <c:pt idx="5">
                  <c:v>37751.17859379629</c:v>
                </c:pt>
                <c:pt idx="6">
                  <c:v>37751.17907991898</c:v>
                </c:pt>
                <c:pt idx="7">
                  <c:v>37751.17956603009</c:v>
                </c:pt>
                <c:pt idx="8">
                  <c:v>37751.180040555555</c:v>
                </c:pt>
                <c:pt idx="9">
                  <c:v>37751.18050349537</c:v>
                </c:pt>
                <c:pt idx="10">
                  <c:v>37751.180972222224</c:v>
                </c:pt>
                <c:pt idx="11">
                  <c:v>37751.1814525463</c:v>
                </c:pt>
                <c:pt idx="12">
                  <c:v>37751.18202547454</c:v>
                </c:pt>
                <c:pt idx="13">
                  <c:v>37751.18251738426</c:v>
                </c:pt>
              </c:strCache>
            </c:strRef>
          </c:xVal>
          <c:yVal>
            <c:numRef>
              <c:f>'182'!$T$16:$T$75</c:f>
              <c:numCache>
                <c:ptCount val="60"/>
                <c:pt idx="0">
                  <c:v>5.038268262</c:v>
                </c:pt>
                <c:pt idx="1">
                  <c:v>5.038718239</c:v>
                </c:pt>
                <c:pt idx="2">
                  <c:v>5.039951549</c:v>
                </c:pt>
                <c:pt idx="3">
                  <c:v>5.039362098</c:v>
                </c:pt>
                <c:pt idx="4">
                  <c:v>5.132006076</c:v>
                </c:pt>
                <c:pt idx="5">
                  <c:v>5.129288403</c:v>
                </c:pt>
                <c:pt idx="6">
                  <c:v>5.134382426</c:v>
                </c:pt>
                <c:pt idx="7">
                  <c:v>5.134347994</c:v>
                </c:pt>
                <c:pt idx="8">
                  <c:v>5.125953355</c:v>
                </c:pt>
                <c:pt idx="9">
                  <c:v>5.11747158</c:v>
                </c:pt>
                <c:pt idx="10">
                  <c:v>5.037458023</c:v>
                </c:pt>
                <c:pt idx="11">
                  <c:v>5.045384615</c:v>
                </c:pt>
                <c:pt idx="12">
                  <c:v>5.054146427</c:v>
                </c:pt>
                <c:pt idx="13">
                  <c:v>5.043547885</c:v>
                </c:pt>
              </c:numCache>
            </c:numRef>
          </c:yVal>
          <c:smooth val="0"/>
        </c:ser>
        <c:ser>
          <c:idx val="3"/>
          <c:order val="11"/>
          <c:tx>
            <c:strRef>
              <c:f>'182'!$Z$12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'182'!$Y$16:$Y$53</c:f>
              <c:strCache>
                <c:ptCount val="38"/>
                <c:pt idx="0">
                  <c:v>37751.17619799769</c:v>
                </c:pt>
                <c:pt idx="1">
                  <c:v>37751.17666672453</c:v>
                </c:pt>
                <c:pt idx="2">
                  <c:v>37751.17725692129</c:v>
                </c:pt>
                <c:pt idx="3">
                  <c:v>37751.177743043976</c:v>
                </c:pt>
                <c:pt idx="4">
                  <c:v>37751.17822915509</c:v>
                </c:pt>
                <c:pt idx="5">
                  <c:v>37751.1787152662</c:v>
                </c:pt>
                <c:pt idx="6">
                  <c:v>37751.17920138889</c:v>
                </c:pt>
                <c:pt idx="7">
                  <c:v>37751.1796875</c:v>
                </c:pt>
                <c:pt idx="8">
                  <c:v>37751.18015622685</c:v>
                </c:pt>
                <c:pt idx="9">
                  <c:v>37751.18061928241</c:v>
                </c:pt>
                <c:pt idx="10">
                  <c:v>37751.18109380787</c:v>
                </c:pt>
                <c:pt idx="11">
                  <c:v>37751.18156833333</c:v>
                </c:pt>
                <c:pt idx="12">
                  <c:v>37751.1821528588</c:v>
                </c:pt>
                <c:pt idx="13">
                  <c:v>37751.18271998843</c:v>
                </c:pt>
              </c:strCache>
            </c:strRef>
          </c:xVal>
          <c:yVal>
            <c:numRef>
              <c:f>'182'!$AB$16:$AB$53</c:f>
              <c:numCache>
                <c:ptCount val="38"/>
                <c:pt idx="0">
                  <c:v>5.034746544</c:v>
                </c:pt>
                <c:pt idx="1">
                  <c:v>5.035842043</c:v>
                </c:pt>
                <c:pt idx="2">
                  <c:v>5.032605811</c:v>
                </c:pt>
                <c:pt idx="3">
                  <c:v>5.037340614</c:v>
                </c:pt>
                <c:pt idx="4">
                  <c:v>5.174177324</c:v>
                </c:pt>
                <c:pt idx="5">
                  <c:v>5.181713053</c:v>
                </c:pt>
                <c:pt idx="6">
                  <c:v>5.172318464</c:v>
                </c:pt>
                <c:pt idx="7">
                  <c:v>5.200823614</c:v>
                </c:pt>
                <c:pt idx="8">
                  <c:v>5.196628772</c:v>
                </c:pt>
                <c:pt idx="9">
                  <c:v>5.214062299</c:v>
                </c:pt>
                <c:pt idx="10">
                  <c:v>5.042845656</c:v>
                </c:pt>
                <c:pt idx="11">
                  <c:v>5.031641719</c:v>
                </c:pt>
                <c:pt idx="12">
                  <c:v>5.030218715</c:v>
                </c:pt>
              </c:numCache>
            </c:numRef>
          </c:yVal>
          <c:smooth val="0"/>
        </c:ser>
        <c:ser>
          <c:idx val="1"/>
          <c:order val="12"/>
          <c:tx>
            <c:strRef>
              <c:f>'252'!$B$12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'252'!$A$16:$A$75</c:f>
              <c:strCache>
                <c:ptCount val="60"/>
                <c:pt idx="0">
                  <c:v>37751.18302087963</c:v>
                </c:pt>
                <c:pt idx="1">
                  <c:v>37751.183501203705</c:v>
                </c:pt>
                <c:pt idx="2">
                  <c:v>37751.18397572917</c:v>
                </c:pt>
                <c:pt idx="3">
                  <c:v>37751.18455445601</c:v>
                </c:pt>
                <c:pt idx="4">
                  <c:v>37751.185028981476</c:v>
                </c:pt>
                <c:pt idx="5">
                  <c:v>37751.185607708336</c:v>
                </c:pt>
                <c:pt idx="6">
                  <c:v>37751.18607063657</c:v>
                </c:pt>
                <c:pt idx="7">
                  <c:v>37751.186631979166</c:v>
                </c:pt>
                <c:pt idx="8">
                  <c:v>37751.18721650463</c:v>
                </c:pt>
                <c:pt idx="9">
                  <c:v>37751.18769103009</c:v>
                </c:pt>
                <c:pt idx="10">
                  <c:v>37751.18826974537</c:v>
                </c:pt>
                <c:pt idx="11">
                  <c:v>37751.18873268518</c:v>
                </c:pt>
                <c:pt idx="12">
                  <c:v>37751.18920721065</c:v>
                </c:pt>
                <c:pt idx="13">
                  <c:v>37751.189785937495</c:v>
                </c:pt>
                <c:pt idx="14">
                  <c:v>37751.19017944444</c:v>
                </c:pt>
              </c:strCache>
            </c:strRef>
          </c:xVal>
          <c:yVal>
            <c:numRef>
              <c:f>'252'!$D$16:$D$75</c:f>
              <c:numCache>
                <c:ptCount val="60"/>
                <c:pt idx="0">
                  <c:v>5.227914427</c:v>
                </c:pt>
                <c:pt idx="1">
                  <c:v>5.226755394</c:v>
                </c:pt>
                <c:pt idx="2">
                  <c:v>5.226561122</c:v>
                </c:pt>
                <c:pt idx="3">
                  <c:v>5.225821222</c:v>
                </c:pt>
                <c:pt idx="4">
                  <c:v>10.14922022</c:v>
                </c:pt>
                <c:pt idx="5">
                  <c:v>10.10843119</c:v>
                </c:pt>
                <c:pt idx="6">
                  <c:v>9.92515558</c:v>
                </c:pt>
                <c:pt idx="7">
                  <c:v>10.15727518</c:v>
                </c:pt>
                <c:pt idx="8">
                  <c:v>10.26109498</c:v>
                </c:pt>
                <c:pt idx="9">
                  <c:v>10.12464126</c:v>
                </c:pt>
                <c:pt idx="10">
                  <c:v>5.235399735</c:v>
                </c:pt>
                <c:pt idx="11">
                  <c:v>5.236030268</c:v>
                </c:pt>
                <c:pt idx="12">
                  <c:v>5.234593117</c:v>
                </c:pt>
                <c:pt idx="13">
                  <c:v>5.23572866</c:v>
                </c:pt>
              </c:numCache>
            </c:numRef>
          </c:yVal>
          <c:smooth val="0"/>
        </c:ser>
        <c:ser>
          <c:idx val="0"/>
          <c:order val="13"/>
          <c:tx>
            <c:strRef>
              <c:f>'252'!$J$12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'252'!$I$16:$I$53</c:f>
              <c:strCache>
                <c:ptCount val="38"/>
                <c:pt idx="0">
                  <c:v>37751.18314234953</c:v>
                </c:pt>
                <c:pt idx="1">
                  <c:v>37751.183616874994</c:v>
                </c:pt>
                <c:pt idx="2">
                  <c:v>37751.184201400465</c:v>
                </c:pt>
                <c:pt idx="3">
                  <c:v>37751.18467012731</c:v>
                </c:pt>
                <c:pt idx="4">
                  <c:v>37751.18514476852</c:v>
                </c:pt>
                <c:pt idx="5">
                  <c:v>37751.18572337963</c:v>
                </c:pt>
                <c:pt idx="6">
                  <c:v>37751.18618643519</c:v>
                </c:pt>
                <c:pt idx="7">
                  <c:v>37751.186753449074</c:v>
                </c:pt>
                <c:pt idx="8">
                  <c:v>37751.18733217593</c:v>
                </c:pt>
                <c:pt idx="9">
                  <c:v>37751.18780670138</c:v>
                </c:pt>
                <c:pt idx="10">
                  <c:v>37751.18838542824</c:v>
                </c:pt>
                <c:pt idx="11">
                  <c:v>37751.18885415509</c:v>
                </c:pt>
                <c:pt idx="12">
                  <c:v>37751.18943288195</c:v>
                </c:pt>
                <c:pt idx="13">
                  <c:v>37751.18990160879</c:v>
                </c:pt>
              </c:strCache>
            </c:strRef>
          </c:xVal>
          <c:yVal>
            <c:numRef>
              <c:f>'252'!$L$16:$L$53</c:f>
              <c:numCache>
                <c:ptCount val="38"/>
                <c:pt idx="0">
                  <c:v>5.106379628</c:v>
                </c:pt>
                <c:pt idx="1">
                  <c:v>5.103963922</c:v>
                </c:pt>
                <c:pt idx="2">
                  <c:v>5.105274763</c:v>
                </c:pt>
                <c:pt idx="3">
                  <c:v>5.105601468</c:v>
                </c:pt>
                <c:pt idx="4">
                  <c:v>6.002196313</c:v>
                </c:pt>
                <c:pt idx="5">
                  <c:v>5.992129516</c:v>
                </c:pt>
                <c:pt idx="6">
                  <c:v>5.971176186</c:v>
                </c:pt>
                <c:pt idx="7">
                  <c:v>5.995273642</c:v>
                </c:pt>
                <c:pt idx="8">
                  <c:v>6.009729017</c:v>
                </c:pt>
                <c:pt idx="9">
                  <c:v>5.997197762</c:v>
                </c:pt>
                <c:pt idx="10">
                  <c:v>5.100384506</c:v>
                </c:pt>
                <c:pt idx="11">
                  <c:v>5.097630731</c:v>
                </c:pt>
                <c:pt idx="12">
                  <c:v>5.097521275</c:v>
                </c:pt>
                <c:pt idx="13">
                  <c:v>5.095211142</c:v>
                </c:pt>
              </c:numCache>
            </c:numRef>
          </c:yVal>
          <c:smooth val="0"/>
        </c:ser>
        <c:ser>
          <c:idx val="2"/>
          <c:order val="14"/>
          <c:tx>
            <c:strRef>
              <c:f>'252'!$R$12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'252'!$Q$16:$Q$75</c:f>
              <c:strCache>
                <c:ptCount val="60"/>
                <c:pt idx="0">
                  <c:v>37751.183263946754</c:v>
                </c:pt>
                <c:pt idx="1">
                  <c:v>37751.18373267361</c:v>
                </c:pt>
                <c:pt idx="2">
                  <c:v>37751.18432298611</c:v>
                </c:pt>
                <c:pt idx="3">
                  <c:v>37751.18479171296</c:v>
                </c:pt>
                <c:pt idx="4">
                  <c:v>37751.185260451384</c:v>
                </c:pt>
                <c:pt idx="5">
                  <c:v>37751.185833379626</c:v>
                </c:pt>
                <c:pt idx="6">
                  <c:v>37751.18630210648</c:v>
                </c:pt>
                <c:pt idx="7">
                  <c:v>37751.18686923611</c:v>
                </c:pt>
                <c:pt idx="8">
                  <c:v>37751.18744796296</c:v>
                </c:pt>
                <c:pt idx="9">
                  <c:v>37751.188032488426</c:v>
                </c:pt>
                <c:pt idx="10">
                  <c:v>37751.18850121528</c:v>
                </c:pt>
                <c:pt idx="11">
                  <c:v>37751.18897574074</c:v>
                </c:pt>
                <c:pt idx="12">
                  <c:v>37751.18955446759</c:v>
                </c:pt>
                <c:pt idx="13">
                  <c:v>37751.1900174074</c:v>
                </c:pt>
              </c:strCache>
            </c:strRef>
          </c:xVal>
          <c:yVal>
            <c:numRef>
              <c:f>'252'!$T$16:$T$75</c:f>
              <c:numCache>
                <c:ptCount val="60"/>
                <c:pt idx="0">
                  <c:v>5.040261625</c:v>
                </c:pt>
                <c:pt idx="1">
                  <c:v>5.042142734</c:v>
                </c:pt>
                <c:pt idx="2">
                  <c:v>5.037944813</c:v>
                </c:pt>
                <c:pt idx="3">
                  <c:v>5.040863574</c:v>
                </c:pt>
                <c:pt idx="4">
                  <c:v>5.131034169</c:v>
                </c:pt>
                <c:pt idx="5">
                  <c:v>5.126694325</c:v>
                </c:pt>
                <c:pt idx="6">
                  <c:v>5.138740612</c:v>
                </c:pt>
                <c:pt idx="7">
                  <c:v>5.130619713</c:v>
                </c:pt>
                <c:pt idx="8">
                  <c:v>5.135668117</c:v>
                </c:pt>
                <c:pt idx="9">
                  <c:v>5.135792014</c:v>
                </c:pt>
                <c:pt idx="10">
                  <c:v>5.041180012</c:v>
                </c:pt>
                <c:pt idx="11">
                  <c:v>5.035315863</c:v>
                </c:pt>
                <c:pt idx="12">
                  <c:v>5.035227546</c:v>
                </c:pt>
                <c:pt idx="13">
                  <c:v>5.038060036</c:v>
                </c:pt>
              </c:numCache>
            </c:numRef>
          </c:yVal>
          <c:smooth val="0"/>
        </c:ser>
        <c:ser>
          <c:idx val="3"/>
          <c:order val="15"/>
          <c:tx>
            <c:strRef>
              <c:f>'252'!$Z$12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'252'!$Y$16:$Y$53</c:f>
              <c:strCache>
                <c:ptCount val="38"/>
                <c:pt idx="0">
                  <c:v>37751.18338541667</c:v>
                </c:pt>
                <c:pt idx="1">
                  <c:v>37751.18385414351</c:v>
                </c:pt>
                <c:pt idx="2">
                  <c:v>37751.18443865741</c:v>
                </c:pt>
                <c:pt idx="3">
                  <c:v>37751.184913182864</c:v>
                </c:pt>
                <c:pt idx="4">
                  <c:v>37751.18548612268</c:v>
                </c:pt>
                <c:pt idx="5">
                  <c:v>37751.185954849534</c:v>
                </c:pt>
                <c:pt idx="6">
                  <c:v>37751.186521979165</c:v>
                </c:pt>
                <c:pt idx="7">
                  <c:v>37751.18709490741</c:v>
                </c:pt>
                <c:pt idx="8">
                  <c:v>37751.18756943287</c:v>
                </c:pt>
                <c:pt idx="9">
                  <c:v>37751.188153958334</c:v>
                </c:pt>
                <c:pt idx="10">
                  <c:v>37751.18861689815</c:v>
                </c:pt>
                <c:pt idx="11">
                  <c:v>37751.18909142361</c:v>
                </c:pt>
                <c:pt idx="12">
                  <c:v>37751.18967013889</c:v>
                </c:pt>
                <c:pt idx="13">
                  <c:v>37751.19013887731</c:v>
                </c:pt>
              </c:strCache>
            </c:strRef>
          </c:xVal>
          <c:yVal>
            <c:numRef>
              <c:f>'252'!$AB$16:$AB$53</c:f>
              <c:numCache>
                <c:ptCount val="38"/>
                <c:pt idx="0">
                  <c:v>5.033758084</c:v>
                </c:pt>
                <c:pt idx="1">
                  <c:v>5.028908471</c:v>
                </c:pt>
                <c:pt idx="2">
                  <c:v>5.036764558</c:v>
                </c:pt>
                <c:pt idx="3">
                  <c:v>5.031906875</c:v>
                </c:pt>
                <c:pt idx="4">
                  <c:v>5.207406985</c:v>
                </c:pt>
                <c:pt idx="5">
                  <c:v>5.221240997</c:v>
                </c:pt>
                <c:pt idx="6">
                  <c:v>5.231685668</c:v>
                </c:pt>
                <c:pt idx="7">
                  <c:v>5.219328183</c:v>
                </c:pt>
                <c:pt idx="8">
                  <c:v>5.224462621</c:v>
                </c:pt>
                <c:pt idx="9">
                  <c:v>5.141774588</c:v>
                </c:pt>
                <c:pt idx="10">
                  <c:v>5.027723942</c:v>
                </c:pt>
                <c:pt idx="11">
                  <c:v>5.022201515</c:v>
                </c:pt>
                <c:pt idx="12">
                  <c:v>5.025454762</c:v>
                </c:pt>
                <c:pt idx="13">
                  <c:v>5.027509395</c:v>
                </c:pt>
              </c:numCache>
            </c:numRef>
          </c:yVal>
          <c:smooth val="0"/>
        </c:ser>
        <c:ser>
          <c:idx val="1"/>
          <c:order val="16"/>
          <c:tx>
            <c:strRef>
              <c:f>'526'!$B$12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'526'!$A$16:$A$75</c:f>
              <c:strCache>
                <c:ptCount val="60"/>
                <c:pt idx="0">
                  <c:v>37751.19953131945</c:v>
                </c:pt>
                <c:pt idx="1">
                  <c:v>37751.20001743056</c:v>
                </c:pt>
                <c:pt idx="2">
                  <c:v>37751.20061342593</c:v>
                </c:pt>
                <c:pt idx="3">
                  <c:v>37751.201197951385</c:v>
                </c:pt>
                <c:pt idx="4">
                  <c:v>37751.2016840625</c:v>
                </c:pt>
                <c:pt idx="5">
                  <c:v>37751.202262789346</c:v>
                </c:pt>
                <c:pt idx="6">
                  <c:v>37751.202725717594</c:v>
                </c:pt>
                <c:pt idx="7">
                  <c:v>37751.20341444445</c:v>
                </c:pt>
                <c:pt idx="8">
                  <c:v>37751.2038831713</c:v>
                </c:pt>
                <c:pt idx="9">
                  <c:v>37751.204357696755</c:v>
                </c:pt>
                <c:pt idx="10">
                  <c:v>37751.20482063657</c:v>
                </c:pt>
                <c:pt idx="11">
                  <c:v>37751.2052777662</c:v>
                </c:pt>
                <c:pt idx="12">
                  <c:v>37751.205856493056</c:v>
                </c:pt>
                <c:pt idx="13">
                  <c:v>37751.206325231484</c:v>
                </c:pt>
                <c:pt idx="14">
                  <c:v>37751.206898159726</c:v>
                </c:pt>
                <c:pt idx="15">
                  <c:v>37751.20736688657</c:v>
                </c:pt>
                <c:pt idx="16">
                  <c:v>37751.2079340162</c:v>
                </c:pt>
                <c:pt idx="17">
                  <c:v>37751.20850115741</c:v>
                </c:pt>
                <c:pt idx="18">
                  <c:v>37751.20907988426</c:v>
                </c:pt>
                <c:pt idx="19">
                  <c:v>37751.20967019675</c:v>
                </c:pt>
                <c:pt idx="20">
                  <c:v>37751.21014472222</c:v>
                </c:pt>
                <c:pt idx="21">
                  <c:v>37751.210723449076</c:v>
                </c:pt>
                <c:pt idx="22">
                  <c:v>37751.21119797453</c:v>
                </c:pt>
                <c:pt idx="23">
                  <c:v>37751.21166670139</c:v>
                </c:pt>
                <c:pt idx="24">
                  <c:v>37751.21213542824</c:v>
                </c:pt>
                <c:pt idx="25">
                  <c:v>37751.21259836805</c:v>
                </c:pt>
                <c:pt idx="26">
                  <c:v>37751.21307300926</c:v>
                </c:pt>
                <c:pt idx="27">
                  <c:v>37751.213559004624</c:v>
                </c:pt>
                <c:pt idx="28">
                  <c:v>37751.214137731484</c:v>
                </c:pt>
                <c:pt idx="29">
                  <c:v>37751.21471645833</c:v>
                </c:pt>
                <c:pt idx="30">
                  <c:v>37751.21523155093</c:v>
                </c:pt>
              </c:strCache>
            </c:strRef>
          </c:xVal>
          <c:yVal>
            <c:numRef>
              <c:f>'526'!$D$16:$D$75</c:f>
              <c:numCache>
                <c:ptCount val="60"/>
                <c:pt idx="0">
                  <c:v>5.25785131</c:v>
                </c:pt>
                <c:pt idx="1">
                  <c:v>5.25710091</c:v>
                </c:pt>
                <c:pt idx="2">
                  <c:v>5.25167417</c:v>
                </c:pt>
                <c:pt idx="3">
                  <c:v>5.253456373</c:v>
                </c:pt>
                <c:pt idx="4">
                  <c:v>10.77320582</c:v>
                </c:pt>
                <c:pt idx="5">
                  <c:v>10.42679302</c:v>
                </c:pt>
                <c:pt idx="6">
                  <c:v>10.75160418</c:v>
                </c:pt>
                <c:pt idx="7">
                  <c:v>10.71461687</c:v>
                </c:pt>
                <c:pt idx="8">
                  <c:v>10.76629363</c:v>
                </c:pt>
                <c:pt idx="9">
                  <c:v>10.8290246</c:v>
                </c:pt>
                <c:pt idx="10">
                  <c:v>10.82107808</c:v>
                </c:pt>
                <c:pt idx="11">
                  <c:v>10.78871272</c:v>
                </c:pt>
                <c:pt idx="12">
                  <c:v>10.79609427</c:v>
                </c:pt>
                <c:pt idx="13">
                  <c:v>10.69286943</c:v>
                </c:pt>
                <c:pt idx="14">
                  <c:v>10.66027421</c:v>
                </c:pt>
                <c:pt idx="15">
                  <c:v>10.43637934</c:v>
                </c:pt>
                <c:pt idx="16">
                  <c:v>10.11724505</c:v>
                </c:pt>
                <c:pt idx="17">
                  <c:v>10.10617028</c:v>
                </c:pt>
                <c:pt idx="18">
                  <c:v>9.803392</c:v>
                </c:pt>
                <c:pt idx="19">
                  <c:v>9.93667924</c:v>
                </c:pt>
                <c:pt idx="20">
                  <c:v>9.83590386</c:v>
                </c:pt>
                <c:pt idx="21">
                  <c:v>9.97285065</c:v>
                </c:pt>
                <c:pt idx="22">
                  <c:v>10.0160577</c:v>
                </c:pt>
                <c:pt idx="23">
                  <c:v>10.17169272</c:v>
                </c:pt>
                <c:pt idx="24">
                  <c:v>9.67389039</c:v>
                </c:pt>
                <c:pt idx="25">
                  <c:v>10.09990742</c:v>
                </c:pt>
                <c:pt idx="26">
                  <c:v>10.61600296</c:v>
                </c:pt>
                <c:pt idx="27">
                  <c:v>5.429378256</c:v>
                </c:pt>
                <c:pt idx="28">
                  <c:v>5.290830323</c:v>
                </c:pt>
                <c:pt idx="29">
                  <c:v>5.29120001</c:v>
                </c:pt>
              </c:numCache>
            </c:numRef>
          </c:yVal>
          <c:smooth val="0"/>
        </c:ser>
        <c:ser>
          <c:idx val="0"/>
          <c:order val="17"/>
          <c:tx>
            <c:strRef>
              <c:f>'526'!$J$12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'526'!$I$16:$I$53</c:f>
              <c:strCache>
                <c:ptCount val="38"/>
                <c:pt idx="0">
                  <c:v>37751.19965278935</c:v>
                </c:pt>
                <c:pt idx="1">
                  <c:v>37751.200138900465</c:v>
                </c:pt>
                <c:pt idx="2">
                  <c:v>37751.200735011575</c:v>
                </c:pt>
                <c:pt idx="3">
                  <c:v>37751.20131953704</c:v>
                </c:pt>
                <c:pt idx="4">
                  <c:v>37751.2019097338</c:v>
                </c:pt>
                <c:pt idx="5">
                  <c:v>37751.20237846064</c:v>
                </c:pt>
                <c:pt idx="6">
                  <c:v>37751.20295138889</c:v>
                </c:pt>
                <c:pt idx="7">
                  <c:v>37751.20353591435</c:v>
                </c:pt>
                <c:pt idx="8">
                  <c:v>37751.203998854166</c:v>
                </c:pt>
                <c:pt idx="9">
                  <c:v>37751.20447337963</c:v>
                </c:pt>
                <c:pt idx="10">
                  <c:v>37751.204936423615</c:v>
                </c:pt>
                <c:pt idx="11">
                  <c:v>37751.205399363425</c:v>
                </c:pt>
                <c:pt idx="12">
                  <c:v>37751.2059780787</c:v>
                </c:pt>
                <c:pt idx="13">
                  <c:v>37751.20644101852</c:v>
                </c:pt>
                <c:pt idx="14">
                  <c:v>37751.20701974537</c:v>
                </c:pt>
                <c:pt idx="15">
                  <c:v>37751.207482673606</c:v>
                </c:pt>
                <c:pt idx="16">
                  <c:v>37751.20804981481</c:v>
                </c:pt>
                <c:pt idx="17">
                  <c:v>37751.208616944445</c:v>
                </c:pt>
                <c:pt idx="18">
                  <c:v>37751.20931135417</c:v>
                </c:pt>
                <c:pt idx="19">
                  <c:v>37751.20979166667</c:v>
                </c:pt>
                <c:pt idx="20">
                  <c:v>37751.21037039352</c:v>
                </c:pt>
                <c:pt idx="21">
                  <c:v>37751.21083333333</c:v>
                </c:pt>
                <c:pt idx="22">
                  <c:v>37751.21131944445</c:v>
                </c:pt>
                <c:pt idx="23">
                  <c:v>37751.21178817129</c:v>
                </c:pt>
                <c:pt idx="24">
                  <c:v>37751.212251226854</c:v>
                </c:pt>
                <c:pt idx="25">
                  <c:v>37751.21271415509</c:v>
                </c:pt>
                <c:pt idx="26">
                  <c:v>37751.21319447916</c:v>
                </c:pt>
                <c:pt idx="27">
                  <c:v>37751.21367480324</c:v>
                </c:pt>
                <c:pt idx="28">
                  <c:v>37751.21425353009</c:v>
                </c:pt>
                <c:pt idx="29">
                  <c:v>37751.21494212963</c:v>
                </c:pt>
                <c:pt idx="30">
                  <c:v>37751.215272002315</c:v>
                </c:pt>
              </c:strCache>
            </c:strRef>
          </c:xVal>
          <c:yVal>
            <c:numRef>
              <c:f>'526'!$L$16:$L$53</c:f>
              <c:numCache>
                <c:ptCount val="38"/>
                <c:pt idx="0">
                  <c:v>5.103280707</c:v>
                </c:pt>
                <c:pt idx="1">
                  <c:v>5.105340717</c:v>
                </c:pt>
                <c:pt idx="2">
                  <c:v>5.101053075</c:v>
                </c:pt>
                <c:pt idx="3">
                  <c:v>5.100033535</c:v>
                </c:pt>
                <c:pt idx="4">
                  <c:v>6.079266059</c:v>
                </c:pt>
                <c:pt idx="5">
                  <c:v>6.073803019</c:v>
                </c:pt>
                <c:pt idx="6">
                  <c:v>6.05738094</c:v>
                </c:pt>
                <c:pt idx="7">
                  <c:v>6.082381075</c:v>
                </c:pt>
                <c:pt idx="8">
                  <c:v>6.10092677</c:v>
                </c:pt>
                <c:pt idx="9">
                  <c:v>6.100083189</c:v>
                </c:pt>
                <c:pt idx="10">
                  <c:v>6.110747261</c:v>
                </c:pt>
                <c:pt idx="11">
                  <c:v>6.114988293</c:v>
                </c:pt>
                <c:pt idx="12">
                  <c:v>6.11885785</c:v>
                </c:pt>
                <c:pt idx="13">
                  <c:v>6.119317899</c:v>
                </c:pt>
                <c:pt idx="14">
                  <c:v>6.12541346</c:v>
                </c:pt>
                <c:pt idx="15">
                  <c:v>6.118814345</c:v>
                </c:pt>
                <c:pt idx="16">
                  <c:v>6.114084772</c:v>
                </c:pt>
                <c:pt idx="17">
                  <c:v>6.069551704</c:v>
                </c:pt>
                <c:pt idx="18">
                  <c:v>6.109114475</c:v>
                </c:pt>
                <c:pt idx="19">
                  <c:v>6.071658001</c:v>
                </c:pt>
                <c:pt idx="20">
                  <c:v>6.042072449</c:v>
                </c:pt>
                <c:pt idx="21">
                  <c:v>6.113815189</c:v>
                </c:pt>
                <c:pt idx="22">
                  <c:v>6.137481366</c:v>
                </c:pt>
                <c:pt idx="23">
                  <c:v>6.104417237</c:v>
                </c:pt>
                <c:pt idx="24">
                  <c:v>6.122504223</c:v>
                </c:pt>
                <c:pt idx="25">
                  <c:v>6.150751757</c:v>
                </c:pt>
                <c:pt idx="26">
                  <c:v>6.146338313</c:v>
                </c:pt>
                <c:pt idx="27">
                  <c:v>5.080225268</c:v>
                </c:pt>
                <c:pt idx="28">
                  <c:v>5.078568549</c:v>
                </c:pt>
                <c:pt idx="29">
                  <c:v>5.078541389</c:v>
                </c:pt>
              </c:numCache>
            </c:numRef>
          </c:yVal>
          <c:smooth val="0"/>
        </c:ser>
        <c:ser>
          <c:idx val="2"/>
          <c:order val="18"/>
          <c:tx>
            <c:strRef>
              <c:f>'526'!$R$12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'526'!$Q$16:$Q$75</c:f>
              <c:strCache>
                <c:ptCount val="60"/>
                <c:pt idx="0">
                  <c:v>37751.199774375</c:v>
                </c:pt>
                <c:pt idx="1">
                  <c:v>37751.20026048611</c:v>
                </c:pt>
                <c:pt idx="2">
                  <c:v>37751.200966481476</c:v>
                </c:pt>
                <c:pt idx="3">
                  <c:v>37751.201441006946</c:v>
                </c:pt>
                <c:pt idx="4">
                  <c:v>37751.202031319444</c:v>
                </c:pt>
                <c:pt idx="5">
                  <c:v>37751.202494259254</c:v>
                </c:pt>
                <c:pt idx="6">
                  <c:v>37751.203072986114</c:v>
                </c:pt>
                <c:pt idx="7">
                  <c:v>37751.20365170139</c:v>
                </c:pt>
                <c:pt idx="8">
                  <c:v>37751.2041146412</c:v>
                </c:pt>
                <c:pt idx="9">
                  <c:v>37751.20458336805</c:v>
                </c:pt>
                <c:pt idx="10">
                  <c:v>37751.205052094905</c:v>
                </c:pt>
                <c:pt idx="11">
                  <c:v>37751.205515034715</c:v>
                </c:pt>
                <c:pt idx="12">
                  <c:v>37751.206093761575</c:v>
                </c:pt>
                <c:pt idx="13">
                  <c:v>37751.20655668981</c:v>
                </c:pt>
                <c:pt idx="14">
                  <c:v>37751.20713541667</c:v>
                </c:pt>
                <c:pt idx="15">
                  <c:v>37751.20770255787</c:v>
                </c:pt>
                <c:pt idx="16">
                  <c:v>37751.20816548611</c:v>
                </c:pt>
                <c:pt idx="17">
                  <c:v>37751.20884261574</c:v>
                </c:pt>
                <c:pt idx="18">
                  <c:v>37751.2094271412</c:v>
                </c:pt>
                <c:pt idx="19">
                  <c:v>37751.209913252314</c:v>
                </c:pt>
                <c:pt idx="20">
                  <c:v>37751.21049197917</c:v>
                </c:pt>
                <c:pt idx="21">
                  <c:v>37751.21095491898</c:v>
                </c:pt>
                <c:pt idx="22">
                  <c:v>37751.21144103009</c:v>
                </c:pt>
                <c:pt idx="23">
                  <c:v>37751.2119039699</c:v>
                </c:pt>
                <c:pt idx="24">
                  <c:v>37751.21236689815</c:v>
                </c:pt>
                <c:pt idx="25">
                  <c:v>37751.21282995371</c:v>
                </c:pt>
                <c:pt idx="26">
                  <c:v>37751.213316064815</c:v>
                </c:pt>
                <c:pt idx="27">
                  <c:v>37751.21379059028</c:v>
                </c:pt>
                <c:pt idx="28">
                  <c:v>37751.214479201386</c:v>
                </c:pt>
                <c:pt idx="29">
                  <c:v>37751.21506951389</c:v>
                </c:pt>
              </c:strCache>
            </c:strRef>
          </c:xVal>
          <c:yVal>
            <c:numRef>
              <c:f>'526'!$T$16:$T$75</c:f>
              <c:numCache>
                <c:ptCount val="60"/>
                <c:pt idx="0">
                  <c:v>5.045111924</c:v>
                </c:pt>
                <c:pt idx="1">
                  <c:v>5.04445694</c:v>
                </c:pt>
                <c:pt idx="2">
                  <c:v>5.047885012</c:v>
                </c:pt>
                <c:pt idx="3">
                  <c:v>5.043643229</c:v>
                </c:pt>
                <c:pt idx="4">
                  <c:v>5.139136001</c:v>
                </c:pt>
                <c:pt idx="5">
                  <c:v>5.140485022</c:v>
                </c:pt>
                <c:pt idx="6">
                  <c:v>5.136960867</c:v>
                </c:pt>
                <c:pt idx="7">
                  <c:v>5.142408105</c:v>
                </c:pt>
                <c:pt idx="8">
                  <c:v>5.144739862</c:v>
                </c:pt>
                <c:pt idx="9">
                  <c:v>5.146320268</c:v>
                </c:pt>
                <c:pt idx="10">
                  <c:v>5.144033815</c:v>
                </c:pt>
                <c:pt idx="11">
                  <c:v>5.073425294</c:v>
                </c:pt>
                <c:pt idx="12">
                  <c:v>5.14421095</c:v>
                </c:pt>
                <c:pt idx="13">
                  <c:v>5.149392942</c:v>
                </c:pt>
                <c:pt idx="14">
                  <c:v>5.142530094</c:v>
                </c:pt>
                <c:pt idx="15">
                  <c:v>5.134748948</c:v>
                </c:pt>
                <c:pt idx="16">
                  <c:v>4.897702985</c:v>
                </c:pt>
                <c:pt idx="17">
                  <c:v>5.124746298</c:v>
                </c:pt>
                <c:pt idx="18">
                  <c:v>5.138927105</c:v>
                </c:pt>
                <c:pt idx="19">
                  <c:v>5.128325862</c:v>
                </c:pt>
                <c:pt idx="20">
                  <c:v>5.124624677</c:v>
                </c:pt>
                <c:pt idx="21">
                  <c:v>5.137273138</c:v>
                </c:pt>
                <c:pt idx="22">
                  <c:v>5.128569648</c:v>
                </c:pt>
                <c:pt idx="23">
                  <c:v>5.126084851</c:v>
                </c:pt>
                <c:pt idx="24">
                  <c:v>5.133206626</c:v>
                </c:pt>
                <c:pt idx="25">
                  <c:v>5.14074153</c:v>
                </c:pt>
                <c:pt idx="26">
                  <c:v>5.127524508</c:v>
                </c:pt>
                <c:pt idx="27">
                  <c:v>5.037098103</c:v>
                </c:pt>
                <c:pt idx="28">
                  <c:v>5.038141659</c:v>
                </c:pt>
                <c:pt idx="29">
                  <c:v>5.040984579</c:v>
                </c:pt>
              </c:numCache>
            </c:numRef>
          </c:yVal>
          <c:smooth val="0"/>
        </c:ser>
        <c:ser>
          <c:idx val="3"/>
          <c:order val="19"/>
          <c:tx>
            <c:strRef>
              <c:f>'526'!$Z$12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'526'!$Y$16:$Y$53</c:f>
              <c:strCache>
                <c:ptCount val="38"/>
                <c:pt idx="0">
                  <c:v>37751.19989584491</c:v>
                </c:pt>
                <c:pt idx="1">
                  <c:v>37751.20038195602</c:v>
                </c:pt>
                <c:pt idx="2">
                  <c:v>37751.20108215277</c:v>
                </c:pt>
                <c:pt idx="3">
                  <c:v>37751.20156259259</c:v>
                </c:pt>
                <c:pt idx="4">
                  <c:v>37751.20214700232</c:v>
                </c:pt>
                <c:pt idx="5">
                  <c:v>37751.20260993055</c:v>
                </c:pt>
                <c:pt idx="6">
                  <c:v>37751.20318865741</c:v>
                </c:pt>
                <c:pt idx="7">
                  <c:v>37751.20376738426</c:v>
                </c:pt>
                <c:pt idx="8">
                  <c:v>37751.20423611111</c:v>
                </c:pt>
                <c:pt idx="9">
                  <c:v>37751.20470483796</c:v>
                </c:pt>
                <c:pt idx="10">
                  <c:v>37751.20516789352</c:v>
                </c:pt>
                <c:pt idx="11">
                  <c:v>37751.20562503472</c:v>
                </c:pt>
                <c:pt idx="12">
                  <c:v>37751.20620954861</c:v>
                </c:pt>
                <c:pt idx="13">
                  <c:v>37751.20667248843</c:v>
                </c:pt>
                <c:pt idx="14">
                  <c:v>37751.20725121527</c:v>
                </c:pt>
                <c:pt idx="15">
                  <c:v>37751.207812546294</c:v>
                </c:pt>
                <c:pt idx="16">
                  <c:v>37751.20828128472</c:v>
                </c:pt>
                <c:pt idx="17">
                  <c:v>37751.20896420139</c:v>
                </c:pt>
                <c:pt idx="18">
                  <c:v>37751.209548611114</c:v>
                </c:pt>
                <c:pt idx="19">
                  <c:v>37751.21002893519</c:v>
                </c:pt>
                <c:pt idx="20">
                  <c:v>37751.21060766203</c:v>
                </c:pt>
                <c:pt idx="21">
                  <c:v>37751.21107638889</c:v>
                </c:pt>
                <c:pt idx="22">
                  <c:v>37751.211556712966</c:v>
                </c:pt>
                <c:pt idx="23">
                  <c:v>37751.212019756946</c:v>
                </c:pt>
                <c:pt idx="24">
                  <c:v>37751.212482696756</c:v>
                </c:pt>
                <c:pt idx="25">
                  <c:v>37751.21295142361</c:v>
                </c:pt>
                <c:pt idx="26">
                  <c:v>37751.21343753472</c:v>
                </c:pt>
                <c:pt idx="27">
                  <c:v>37751.213906261575</c:v>
                </c:pt>
                <c:pt idx="28">
                  <c:v>37751.21460078704</c:v>
                </c:pt>
                <c:pt idx="29">
                  <c:v>37751.2151909838</c:v>
                </c:pt>
              </c:strCache>
            </c:strRef>
          </c:xVal>
          <c:yVal>
            <c:numRef>
              <c:f>'526'!$AB$16:$AB$53</c:f>
              <c:numCache>
                <c:ptCount val="38"/>
                <c:pt idx="0">
                  <c:v>5.035587271</c:v>
                </c:pt>
                <c:pt idx="1">
                  <c:v>5.030713476</c:v>
                </c:pt>
                <c:pt idx="2">
                  <c:v>5.031280239</c:v>
                </c:pt>
                <c:pt idx="3">
                  <c:v>5.030441619</c:v>
                </c:pt>
                <c:pt idx="4">
                  <c:v>5.251600312</c:v>
                </c:pt>
                <c:pt idx="5">
                  <c:v>5.236189807</c:v>
                </c:pt>
                <c:pt idx="6">
                  <c:v>5.24192018</c:v>
                </c:pt>
                <c:pt idx="7">
                  <c:v>5.240072354</c:v>
                </c:pt>
                <c:pt idx="8">
                  <c:v>5.235618921</c:v>
                </c:pt>
                <c:pt idx="9">
                  <c:v>5.243719667</c:v>
                </c:pt>
                <c:pt idx="10">
                  <c:v>5.242344595</c:v>
                </c:pt>
                <c:pt idx="11">
                  <c:v>5.241916205</c:v>
                </c:pt>
                <c:pt idx="12">
                  <c:v>5.258487549</c:v>
                </c:pt>
                <c:pt idx="13">
                  <c:v>5.255519559</c:v>
                </c:pt>
                <c:pt idx="14">
                  <c:v>5.267164835</c:v>
                </c:pt>
                <c:pt idx="15">
                  <c:v>5.272522227</c:v>
                </c:pt>
                <c:pt idx="16">
                  <c:v>5.280867672</c:v>
                </c:pt>
                <c:pt idx="17">
                  <c:v>5.27973689</c:v>
                </c:pt>
                <c:pt idx="18">
                  <c:v>5.279194748</c:v>
                </c:pt>
                <c:pt idx="19">
                  <c:v>5.281753928</c:v>
                </c:pt>
                <c:pt idx="20">
                  <c:v>5.283970037</c:v>
                </c:pt>
                <c:pt idx="21">
                  <c:v>5.284387596</c:v>
                </c:pt>
                <c:pt idx="22">
                  <c:v>5.285939036</c:v>
                </c:pt>
                <c:pt idx="23">
                  <c:v>5.287038149</c:v>
                </c:pt>
                <c:pt idx="24">
                  <c:v>5.295374546</c:v>
                </c:pt>
                <c:pt idx="25">
                  <c:v>5.293765486</c:v>
                </c:pt>
                <c:pt idx="26">
                  <c:v>5.287269705</c:v>
                </c:pt>
                <c:pt idx="27">
                  <c:v>5.007277224</c:v>
                </c:pt>
                <c:pt idx="28">
                  <c:v>5.008282564</c:v>
                </c:pt>
                <c:pt idx="29">
                  <c:v>5.007157788</c:v>
                </c:pt>
              </c:numCache>
            </c:numRef>
          </c:yVal>
          <c:smooth val="0"/>
        </c:ser>
        <c:axId val="22165050"/>
        <c:axId val="65267723"/>
      </c:scatterChart>
      <c:valAx>
        <c:axId val="2216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7723"/>
        <c:crosses val="autoZero"/>
        <c:crossBetween val="midCat"/>
        <c:dispUnits/>
      </c:valAx>
      <c:valAx>
        <c:axId val="65267723"/>
        <c:scaling>
          <c:orientation val="minMax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165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16</xdr:row>
      <xdr:rowOff>28575</xdr:rowOff>
    </xdr:from>
    <xdr:to>
      <xdr:col>14</xdr:col>
      <xdr:colOff>123825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838450" y="2781300"/>
        <a:ext cx="69056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16</xdr:row>
      <xdr:rowOff>28575</xdr:rowOff>
    </xdr:from>
    <xdr:to>
      <xdr:col>14</xdr:col>
      <xdr:colOff>123825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838450" y="2781300"/>
        <a:ext cx="69056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16</xdr:row>
      <xdr:rowOff>85725</xdr:rowOff>
    </xdr:from>
    <xdr:to>
      <xdr:col>15</xdr:col>
      <xdr:colOff>523875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3933825" y="2838450"/>
        <a:ext cx="6600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16</xdr:row>
      <xdr:rowOff>85725</xdr:rowOff>
    </xdr:from>
    <xdr:to>
      <xdr:col>15</xdr:col>
      <xdr:colOff>523875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3933825" y="2838450"/>
        <a:ext cx="6600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16</xdr:row>
      <xdr:rowOff>85725</xdr:rowOff>
    </xdr:from>
    <xdr:to>
      <xdr:col>15</xdr:col>
      <xdr:colOff>523875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3933825" y="2838450"/>
        <a:ext cx="6600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33</xdr:row>
      <xdr:rowOff>28575</xdr:rowOff>
    </xdr:from>
    <xdr:to>
      <xdr:col>14</xdr:col>
      <xdr:colOff>523875</xdr:colOff>
      <xdr:row>56</xdr:row>
      <xdr:rowOff>85725</xdr:rowOff>
    </xdr:to>
    <xdr:graphicFrame>
      <xdr:nvGraphicFramePr>
        <xdr:cNvPr id="1" name="Chart 1"/>
        <xdr:cNvGraphicFramePr/>
      </xdr:nvGraphicFramePr>
      <xdr:xfrm>
        <a:off x="3238500" y="5534025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17</xdr:row>
      <xdr:rowOff>57150</xdr:rowOff>
    </xdr:from>
    <xdr:to>
      <xdr:col>14</xdr:col>
      <xdr:colOff>533400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3248025" y="2971800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16</xdr:row>
      <xdr:rowOff>114300</xdr:rowOff>
    </xdr:from>
    <xdr:to>
      <xdr:col>21</xdr:col>
      <xdr:colOff>514350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7686675" y="2867025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06125" cy="6781800"/>
    <xdr:graphicFrame>
      <xdr:nvGraphicFramePr>
        <xdr:cNvPr id="1" name="Shape 1025"/>
        <xdr:cNvGraphicFramePr/>
      </xdr:nvGraphicFramePr>
      <xdr:xfrm>
        <a:off x="0" y="0"/>
        <a:ext cx="109061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workbookViewId="0" topLeftCell="B1">
      <selection activeCell="B5" sqref="B5"/>
    </sheetView>
  </sheetViews>
  <sheetFormatPr defaultColWidth="9.140625" defaultRowHeight="12.75"/>
  <cols>
    <col min="2" max="2" width="10.57421875" style="0" customWidth="1"/>
    <col min="5" max="5" width="11.00390625" style="0" bestFit="1" customWidth="1"/>
    <col min="6" max="6" width="12.57421875" style="0" customWidth="1"/>
    <col min="8" max="8" width="12.0039062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B1" t="s">
        <v>18</v>
      </c>
    </row>
    <row r="2" ht="12.75">
      <c r="B2" t="s">
        <v>19</v>
      </c>
    </row>
    <row r="3" ht="12.75">
      <c r="B3" t="s">
        <v>20</v>
      </c>
    </row>
    <row r="4" ht="12.75">
      <c r="B4" t="s">
        <v>21</v>
      </c>
    </row>
    <row r="6" ht="12.75">
      <c r="B6" t="s">
        <v>22</v>
      </c>
    </row>
    <row r="7" ht="12.75">
      <c r="B7" t="s">
        <v>23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5.210738604333334</v>
      </c>
      <c r="D9" s="3">
        <f>AVERAGE(D21:D22)</f>
        <v>10.493150275</v>
      </c>
      <c r="E9" s="3">
        <f>AVERAGE(D24:D27)</f>
        <v>5.21018957225</v>
      </c>
      <c r="F9" s="3">
        <f>(E9/C9-1)*100</f>
        <v>-0.01053655009439769</v>
      </c>
      <c r="G9" s="4">
        <f>(D9/C9-1)*100</f>
        <v>101.37548765685018</v>
      </c>
      <c r="H9" s="3">
        <f>D9-C9</f>
        <v>5.282411670666666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0.0010233055920881899</v>
      </c>
      <c r="D10">
        <f>STDEV(D21:D22)</f>
        <v>0.024305416745010053</v>
      </c>
      <c r="E10">
        <f>STDEV(D24:D27)</f>
        <v>0.001229519509555849</v>
      </c>
      <c r="G10" s="4">
        <f>(D10/C10-1)*100</f>
        <v>2275.1865457328004</v>
      </c>
      <c r="H10">
        <f>SQRT(C10^2+D10^2)</f>
        <v>0.024326948791071477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0.16180555555555556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29">(DATE(2003,5,9)+TIME(22,27,54))+(B16-3135356873.833)/(24*3600)</f>
        <v>37751.16197336805</v>
      </c>
      <c r="B16">
        <v>3135376394.332</v>
      </c>
      <c r="C16" s="3">
        <v>9.999834E-10</v>
      </c>
      <c r="D16" s="3">
        <v>5.210449238</v>
      </c>
      <c r="I16" s="6"/>
      <c r="K16" s="3"/>
      <c r="L16" s="3"/>
      <c r="Q16" s="6"/>
      <c r="S16" s="3"/>
      <c r="T16" s="3"/>
      <c r="Y16" s="6"/>
      <c r="AA16" s="3"/>
      <c r="AB16" s="3"/>
    </row>
    <row r="17" spans="1:28" ht="12.75">
      <c r="A17" s="6">
        <f t="shared" si="0"/>
        <v>37751.16208916667</v>
      </c>
      <c r="B17">
        <v>3135376404.337</v>
      </c>
      <c r="C17" s="3">
        <v>9.99984E-10</v>
      </c>
      <c r="D17" s="3">
        <v>5.211875434</v>
      </c>
      <c r="I17" s="6"/>
      <c r="K17" s="3"/>
      <c r="L17" s="3"/>
      <c r="Q17" s="6"/>
      <c r="S17" s="3"/>
      <c r="T17" s="3"/>
      <c r="Y17" s="6"/>
      <c r="AA17" s="3"/>
      <c r="AB17" s="3"/>
    </row>
    <row r="18" spans="1:28" ht="12.75">
      <c r="A18" s="6">
        <f t="shared" si="0"/>
        <v>37751.16220483796</v>
      </c>
      <c r="B18">
        <v>3135376414.331</v>
      </c>
      <c r="C18" s="3">
        <v>9.99984E-10</v>
      </c>
      <c r="D18" s="3">
        <v>5.209891141</v>
      </c>
      <c r="I18" s="6"/>
      <c r="K18" s="3"/>
      <c r="L18" s="3"/>
      <c r="Q18" s="6"/>
      <c r="S18" s="3"/>
      <c r="T18" s="3"/>
      <c r="Y18" s="6"/>
      <c r="AA18" s="3"/>
      <c r="AB18" s="3"/>
    </row>
    <row r="19" spans="1:28" ht="12.75">
      <c r="A19" s="6">
        <f t="shared" si="0"/>
        <v>37751.16232063657</v>
      </c>
      <c r="B19">
        <v>3135376424.336</v>
      </c>
      <c r="C19" s="3">
        <v>9.999838E-10</v>
      </c>
      <c r="D19" s="3">
        <v>5.209217428</v>
      </c>
      <c r="I19" s="6"/>
      <c r="K19" s="3"/>
      <c r="L19" s="3"/>
      <c r="Q19" s="6"/>
      <c r="S19" s="3"/>
      <c r="T19" s="3"/>
      <c r="Y19" s="6"/>
      <c r="AA19" s="3"/>
      <c r="AB19" s="3"/>
    </row>
    <row r="20" spans="1:28" ht="12.75">
      <c r="A20" s="6">
        <f t="shared" si="0"/>
        <v>37751.16243642361</v>
      </c>
      <c r="B20">
        <v>3135376434.34</v>
      </c>
      <c r="C20" s="3">
        <v>9.999837E-10</v>
      </c>
      <c r="D20" s="3">
        <v>9.78468682</v>
      </c>
      <c r="I20" s="6"/>
      <c r="K20" s="3"/>
      <c r="L20" s="3"/>
      <c r="Q20" s="6"/>
      <c r="S20" s="3"/>
      <c r="T20" s="3"/>
      <c r="Y20" s="6"/>
      <c r="AA20" s="3"/>
      <c r="AB20" s="3"/>
    </row>
    <row r="21" spans="1:28" ht="12.75">
      <c r="A21" s="6">
        <f t="shared" si="0"/>
        <v>37751.16255209491</v>
      </c>
      <c r="B21">
        <v>3135376444.334</v>
      </c>
      <c r="C21" s="3">
        <v>9.999837E-10</v>
      </c>
      <c r="D21" s="3">
        <v>10.5103368</v>
      </c>
      <c r="I21" s="6"/>
      <c r="K21" s="3"/>
      <c r="L21" s="3"/>
      <c r="Q21" s="6"/>
      <c r="S21" s="3"/>
      <c r="T21" s="3"/>
      <c r="Y21" s="6"/>
      <c r="AA21" s="3"/>
      <c r="AB21" s="3"/>
    </row>
    <row r="22" spans="1:28" ht="12.75">
      <c r="A22" s="6">
        <f t="shared" si="0"/>
        <v>37751.16266789352</v>
      </c>
      <c r="B22">
        <v>3135376454.339</v>
      </c>
      <c r="C22" s="3">
        <v>9.999847E-10</v>
      </c>
      <c r="D22" s="3">
        <v>10.47596375</v>
      </c>
      <c r="I22" s="6"/>
      <c r="K22" s="3"/>
      <c r="L22" s="3"/>
      <c r="Q22" s="6"/>
      <c r="S22" s="3"/>
      <c r="T22" s="3"/>
      <c r="Y22" s="6"/>
      <c r="AA22" s="3"/>
      <c r="AB22" s="3"/>
    </row>
    <row r="23" spans="1:28" ht="12.75">
      <c r="A23" s="6">
        <f t="shared" si="0"/>
        <v>37751.16298616898</v>
      </c>
      <c r="B23">
        <v>3135376481.838</v>
      </c>
      <c r="C23" s="3">
        <v>9.999838E-10</v>
      </c>
      <c r="D23" s="3">
        <v>7.03796367</v>
      </c>
      <c r="I23" s="6"/>
      <c r="K23" s="3"/>
      <c r="L23" s="3"/>
      <c r="Q23" s="6"/>
      <c r="S23" s="3"/>
      <c r="T23" s="3"/>
      <c r="Y23" s="6"/>
      <c r="AA23" s="3"/>
      <c r="AB23" s="3"/>
    </row>
    <row r="24" spans="1:28" ht="12.75">
      <c r="A24" s="6">
        <f t="shared" si="0"/>
        <v>37751.16310763889</v>
      </c>
      <c r="B24">
        <v>3135376492.333</v>
      </c>
      <c r="C24" s="3">
        <v>9.999842E-10</v>
      </c>
      <c r="D24" s="3">
        <v>5.210941364</v>
      </c>
      <c r="I24" s="6"/>
      <c r="K24" s="3"/>
      <c r="L24" s="3"/>
      <c r="Q24" s="6"/>
      <c r="S24" s="3"/>
      <c r="T24" s="3"/>
      <c r="Y24" s="6"/>
      <c r="AA24" s="3"/>
      <c r="AB24" s="3"/>
    </row>
    <row r="25" spans="1:28" ht="12.75">
      <c r="A25" s="6">
        <f t="shared" si="0"/>
        <v>37751.163229224534</v>
      </c>
      <c r="B25">
        <v>3135376502.838</v>
      </c>
      <c r="C25" s="3">
        <v>9.999833E-10</v>
      </c>
      <c r="D25" s="3">
        <v>5.208447169</v>
      </c>
      <c r="I25" s="6"/>
      <c r="K25" s="3"/>
      <c r="L25" s="3"/>
      <c r="Q25" s="6"/>
      <c r="S25" s="3"/>
      <c r="T25" s="3"/>
      <c r="Y25" s="6"/>
      <c r="AA25" s="3"/>
      <c r="AB25" s="3"/>
    </row>
    <row r="26" spans="1:28" ht="12.75">
      <c r="A26" s="6">
        <f t="shared" si="0"/>
        <v>37751.16335070602</v>
      </c>
      <c r="B26">
        <v>3135376513.334</v>
      </c>
      <c r="C26" s="3">
        <v>9.999861E-10</v>
      </c>
      <c r="D26" s="3">
        <v>5.211155696</v>
      </c>
      <c r="I26" s="6"/>
      <c r="K26" s="3"/>
      <c r="L26" s="3"/>
      <c r="Q26" s="6"/>
      <c r="S26" s="3"/>
      <c r="T26" s="3"/>
      <c r="Y26" s="6"/>
      <c r="AA26" s="3"/>
      <c r="AB26" s="3"/>
    </row>
    <row r="27" spans="1:28" ht="12.75">
      <c r="A27" s="6">
        <f t="shared" si="0"/>
        <v>37751.16347229167</v>
      </c>
      <c r="B27">
        <v>3135376523.839</v>
      </c>
      <c r="C27" s="3">
        <v>9.99984E-10</v>
      </c>
      <c r="D27" s="3">
        <v>5.21021406</v>
      </c>
      <c r="I27" s="6"/>
      <c r="K27" s="3"/>
      <c r="L27" s="3"/>
      <c r="Q27" s="6"/>
      <c r="S27" s="3"/>
      <c r="T27" s="3"/>
      <c r="Y27" s="6"/>
      <c r="AA27" s="3"/>
      <c r="AB27" s="3"/>
    </row>
    <row r="28" spans="1:28" ht="12.75">
      <c r="A28" s="6">
        <f t="shared" si="0"/>
        <v>37751.163512743056</v>
      </c>
      <c r="B28">
        <v>3135376527.334</v>
      </c>
      <c r="C28" s="3">
        <v>9.999838E-10</v>
      </c>
      <c r="I28" s="6"/>
      <c r="K28" s="3"/>
      <c r="L28" s="3"/>
      <c r="Q28" s="6"/>
      <c r="S28" s="3"/>
      <c r="T28" s="3"/>
      <c r="Y28" s="6"/>
      <c r="AA28" s="3"/>
      <c r="AB28" s="3"/>
    </row>
    <row r="29" spans="1:28" ht="12.75">
      <c r="A29" s="6">
        <f t="shared" si="0"/>
        <v>37751.16354751157</v>
      </c>
      <c r="B29">
        <v>3135376530.338</v>
      </c>
      <c r="C29" s="3">
        <v>9.99986E-10</v>
      </c>
      <c r="I29" s="6"/>
      <c r="K29" s="3"/>
      <c r="L29" s="3"/>
      <c r="Q29" s="6"/>
      <c r="S29" s="3"/>
      <c r="T29" s="3"/>
      <c r="Y29" s="6"/>
      <c r="AA29" s="3"/>
      <c r="AB29" s="3"/>
    </row>
    <row r="30" spans="1:28" ht="12.75">
      <c r="A30" s="6"/>
      <c r="I30" s="6"/>
      <c r="K30" s="3"/>
      <c r="L30" s="3"/>
      <c r="Q30" s="6"/>
      <c r="S30" s="3"/>
      <c r="T30" s="3"/>
      <c r="Y30" s="6"/>
      <c r="AA30" s="3"/>
      <c r="AB30" s="3"/>
    </row>
    <row r="31" spans="1:28" ht="12.75">
      <c r="A31" s="6"/>
      <c r="I31" s="6"/>
      <c r="K31" s="3"/>
      <c r="L31" s="3"/>
      <c r="Q31" s="6"/>
      <c r="S31" s="3"/>
      <c r="T31" s="3"/>
      <c r="Y31" s="6"/>
      <c r="AA31" s="3"/>
      <c r="AB31" s="3"/>
    </row>
    <row r="32" spans="1:28" ht="12.75">
      <c r="A32" s="6"/>
      <c r="I32" s="6"/>
      <c r="K32" s="3"/>
      <c r="L32" s="3"/>
      <c r="Q32" s="6"/>
      <c r="S32" s="3"/>
      <c r="T32" s="3"/>
      <c r="Y32" s="6"/>
      <c r="AA32" s="3"/>
      <c r="AB32" s="3"/>
    </row>
    <row r="33" spans="1:28" ht="12.75">
      <c r="A33" s="6"/>
      <c r="C33" s="3"/>
      <c r="D33" s="3"/>
      <c r="I33" s="6"/>
      <c r="K33" s="3"/>
      <c r="L33" s="3"/>
      <c r="Q33" s="6"/>
      <c r="S33" s="3"/>
      <c r="T33" s="3"/>
      <c r="Y33" s="6"/>
      <c r="AA33" s="3"/>
      <c r="AB33" s="3"/>
    </row>
    <row r="34" spans="1:28" ht="12.75">
      <c r="A34" s="6"/>
      <c r="C34" s="3"/>
      <c r="D34" s="3"/>
      <c r="I34" s="6"/>
      <c r="K34" s="3"/>
      <c r="L34" s="3"/>
      <c r="Q34" s="6"/>
      <c r="S34" s="3"/>
      <c r="T34" s="3"/>
      <c r="Y34" s="6"/>
      <c r="AA34" s="3"/>
      <c r="AB34" s="3"/>
    </row>
    <row r="35" spans="1:28" ht="12.75">
      <c r="A35" s="6"/>
      <c r="C35" s="3"/>
      <c r="D35" s="3"/>
      <c r="I35" s="6"/>
      <c r="K35" s="3"/>
      <c r="L35" s="3"/>
      <c r="Q35" s="6"/>
      <c r="S35" s="3"/>
      <c r="T35" s="3"/>
      <c r="Y35" s="6"/>
      <c r="AA35" s="3"/>
      <c r="AB35" s="3"/>
    </row>
    <row r="36" spans="1:28" ht="12.75">
      <c r="A36" s="6"/>
      <c r="C36" s="3"/>
      <c r="D36" s="3"/>
      <c r="I36" s="6"/>
      <c r="K36" s="3"/>
      <c r="L36" s="3"/>
      <c r="Q36" s="6"/>
      <c r="S36" s="3"/>
      <c r="T36" s="3"/>
      <c r="Y36" s="6"/>
      <c r="AA36" s="3"/>
      <c r="AB36" s="3"/>
    </row>
    <row r="37" spans="1:28" ht="12.75">
      <c r="A37" s="6"/>
      <c r="C37" s="3"/>
      <c r="D37" s="3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A7"/>
    </sheetView>
  </sheetViews>
  <sheetFormatPr defaultColWidth="9.140625" defaultRowHeight="12.75"/>
  <cols>
    <col min="2" max="2" width="10.57421875" style="0" customWidth="1"/>
    <col min="5" max="5" width="11.00390625" style="0" bestFit="1" customWidth="1"/>
    <col min="6" max="6" width="12.57421875" style="0" customWidth="1"/>
    <col min="8" max="8" width="12.0039062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24</v>
      </c>
    </row>
    <row r="3" ht="12.75">
      <c r="A3" t="s">
        <v>20</v>
      </c>
    </row>
    <row r="4" ht="12.75">
      <c r="A4" t="s">
        <v>25</v>
      </c>
    </row>
    <row r="6" ht="12.75">
      <c r="A6" t="s">
        <v>26</v>
      </c>
    </row>
    <row r="7" ht="12.75">
      <c r="A7" t="s">
        <v>27</v>
      </c>
    </row>
    <row r="8" spans="3:8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</row>
    <row r="9" spans="2:32" ht="12.75">
      <c r="B9" t="s">
        <v>7</v>
      </c>
      <c r="C9" s="3">
        <f>AVERAGE(D16:D18)</f>
        <v>5.211096329666666</v>
      </c>
      <c r="D9" s="3">
        <f>AVERAGE(D21:D23)</f>
        <v>10.590180946666665</v>
      </c>
      <c r="E9" s="3">
        <f>AVERAGE(D26:D28)</f>
        <v>5.214602371333333</v>
      </c>
      <c r="F9" s="3">
        <f>(E9/C9-1)*100</f>
        <v>0.06728030811304908</v>
      </c>
      <c r="G9" s="4">
        <f>(D9/C9-1)*100</f>
        <v>103.22366497769346</v>
      </c>
      <c r="H9" s="3">
        <f>D9-C9</f>
        <v>5.379084616999999</v>
      </c>
      <c r="K9" s="3"/>
      <c r="L9" s="3"/>
      <c r="M9" s="3"/>
      <c r="N9" s="3"/>
      <c r="O9" s="4"/>
      <c r="P9" s="3"/>
      <c r="S9" s="3"/>
      <c r="T9" s="3"/>
      <c r="U9" s="3"/>
      <c r="V9" s="3"/>
      <c r="W9" s="4"/>
      <c r="X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>
        <f>STDEV(D16:D18)</f>
        <v>0.0008850094203932886</v>
      </c>
      <c r="D10">
        <f>STDEV(D21:D23)</f>
        <v>0.04917038907772097</v>
      </c>
      <c r="E10">
        <f>STDEV(D26:D28)</f>
        <v>0.0016774255770111025</v>
      </c>
      <c r="G10" s="4">
        <f>(D10/C10-1)*100</f>
        <v>5455.917026947598</v>
      </c>
      <c r="H10">
        <f>SQRT(C10^2+D10^2)</f>
        <v>0.04917835299934969</v>
      </c>
      <c r="O10" s="4"/>
      <c r="W10" s="4"/>
      <c r="AE10" s="4"/>
    </row>
    <row r="12" ht="12.75">
      <c r="B12" t="s">
        <v>0</v>
      </c>
    </row>
    <row r="13" spans="2:27" ht="12.75">
      <c r="B13" s="1">
        <v>37899</v>
      </c>
      <c r="C13" s="2">
        <v>0.16319444444444445</v>
      </c>
      <c r="J13" s="1"/>
      <c r="K13" s="2"/>
      <c r="R13" s="1"/>
      <c r="S13" s="2"/>
      <c r="Z13" s="1"/>
      <c r="AA13" s="2"/>
    </row>
    <row r="14" ht="12.75">
      <c r="B14" t="s">
        <v>1</v>
      </c>
    </row>
    <row r="15" spans="2:6" ht="12.75">
      <c r="B15" t="s">
        <v>2</v>
      </c>
      <c r="C15" t="s">
        <v>3</v>
      </c>
      <c r="D15" t="s">
        <v>4</v>
      </c>
      <c r="E15" t="s">
        <v>5</v>
      </c>
      <c r="F15" t="s">
        <v>6</v>
      </c>
    </row>
    <row r="16" spans="1:28" ht="12.75">
      <c r="A16" s="6">
        <f aca="true" t="shared" si="0" ref="A16:A29">(DATE(2003,5,9)+TIME(22,27,54))+(B16-3135356873.833)/(24*3600)</f>
        <v>37751.163715347226</v>
      </c>
      <c r="B16">
        <v>3135376544.839</v>
      </c>
      <c r="C16" s="3">
        <v>9.999832E-10</v>
      </c>
      <c r="D16" s="3">
        <v>5.211517839</v>
      </c>
      <c r="I16" s="6"/>
      <c r="K16" s="3"/>
      <c r="L16" s="3"/>
      <c r="Q16" s="6"/>
      <c r="S16" s="3"/>
      <c r="T16" s="3"/>
      <c r="Y16" s="6"/>
      <c r="AA16" s="3"/>
      <c r="AB16" s="3"/>
    </row>
    <row r="17" spans="1:28" ht="12.75">
      <c r="A17" s="6">
        <f t="shared" si="0"/>
        <v>37751.16383681713</v>
      </c>
      <c r="B17">
        <v>3135376555.334</v>
      </c>
      <c r="C17" s="3">
        <v>9.999839E-10</v>
      </c>
      <c r="D17" s="3">
        <v>5.211691794</v>
      </c>
      <c r="I17" s="6"/>
      <c r="K17" s="3"/>
      <c r="L17" s="3"/>
      <c r="Q17" s="6"/>
      <c r="S17" s="3"/>
      <c r="T17" s="3"/>
      <c r="Y17" s="6"/>
      <c r="AA17" s="3"/>
      <c r="AB17" s="3"/>
    </row>
    <row r="18" spans="1:28" ht="12.75">
      <c r="A18" s="6">
        <f t="shared" si="0"/>
        <v>37751.16395840278</v>
      </c>
      <c r="B18">
        <v>3135376565.839</v>
      </c>
      <c r="C18" s="3">
        <v>9.999837E-10</v>
      </c>
      <c r="D18" s="3">
        <v>5.210079356</v>
      </c>
      <c r="I18" s="6"/>
      <c r="K18" s="3"/>
      <c r="L18" s="3"/>
      <c r="Q18" s="6"/>
      <c r="S18" s="3"/>
      <c r="T18" s="3"/>
      <c r="Y18" s="6"/>
      <c r="AA18" s="3"/>
      <c r="AB18" s="3"/>
    </row>
    <row r="19" spans="1:28" ht="12.75">
      <c r="A19" s="6">
        <f t="shared" si="0"/>
        <v>37751.16407987269</v>
      </c>
      <c r="B19">
        <v>3135376576.334</v>
      </c>
      <c r="C19" s="3">
        <v>9.99984E-10</v>
      </c>
      <c r="D19" s="3">
        <v>5.20989831</v>
      </c>
      <c r="I19" s="6"/>
      <c r="K19" s="3"/>
      <c r="L19" s="3"/>
      <c r="Q19" s="6"/>
      <c r="S19" s="3"/>
      <c r="T19" s="3"/>
      <c r="Y19" s="6"/>
      <c r="AA19" s="3"/>
      <c r="AB19" s="3"/>
    </row>
    <row r="20" spans="1:28" ht="12.75">
      <c r="A20" s="6">
        <f t="shared" si="0"/>
        <v>37751.1641956713</v>
      </c>
      <c r="B20">
        <v>3135376586.339</v>
      </c>
      <c r="C20" s="3">
        <v>9.999839E-10</v>
      </c>
      <c r="D20" s="3">
        <v>10.60799318</v>
      </c>
      <c r="I20" s="6"/>
      <c r="K20" s="3"/>
      <c r="L20" s="3"/>
      <c r="Q20" s="6"/>
      <c r="S20" s="3"/>
      <c r="T20" s="3"/>
      <c r="Y20" s="6"/>
      <c r="AA20" s="3"/>
      <c r="AB20" s="3"/>
    </row>
    <row r="21" spans="1:28" ht="12.75">
      <c r="A21" s="6">
        <f t="shared" si="0"/>
        <v>37751.16430554398</v>
      </c>
      <c r="B21">
        <v>3135376595.832</v>
      </c>
      <c r="C21" s="3">
        <v>9.999841E-10</v>
      </c>
      <c r="D21" s="3">
        <v>10.60529939</v>
      </c>
      <c r="I21" s="6"/>
      <c r="K21" s="3"/>
      <c r="L21" s="3"/>
      <c r="Q21" s="6"/>
      <c r="S21" s="3"/>
      <c r="T21" s="3"/>
      <c r="Y21" s="6"/>
      <c r="AA21" s="3"/>
      <c r="AB21" s="3"/>
    </row>
    <row r="22" spans="1:28" ht="12.75">
      <c r="A22" s="6">
        <f t="shared" si="0"/>
        <v>37751.164427129625</v>
      </c>
      <c r="B22">
        <v>3135376606.337</v>
      </c>
      <c r="C22" s="3">
        <v>9.999838E-10</v>
      </c>
      <c r="D22" s="3">
        <v>10.63001689</v>
      </c>
      <c r="I22" s="6"/>
      <c r="K22" s="3"/>
      <c r="L22" s="3"/>
      <c r="Q22" s="6"/>
      <c r="S22" s="3"/>
      <c r="T22" s="3"/>
      <c r="Y22" s="6"/>
      <c r="AA22" s="3"/>
      <c r="AB22" s="3"/>
    </row>
    <row r="23" spans="1:28" ht="12.75">
      <c r="A23" s="6">
        <f t="shared" si="0"/>
        <v>37751.1645428125</v>
      </c>
      <c r="B23">
        <v>3135376616.332</v>
      </c>
      <c r="C23" s="3">
        <v>9.999842E-10</v>
      </c>
      <c r="D23" s="3">
        <v>10.53522656</v>
      </c>
      <c r="I23" s="6"/>
      <c r="K23" s="3"/>
      <c r="L23" s="3"/>
      <c r="Q23" s="6"/>
      <c r="S23" s="3"/>
      <c r="T23" s="3"/>
      <c r="Y23" s="6"/>
      <c r="AA23" s="3"/>
      <c r="AB23" s="3"/>
    </row>
    <row r="24" spans="1:28" ht="12.75">
      <c r="A24" s="6">
        <f t="shared" si="0"/>
        <v>37751.16465280092</v>
      </c>
      <c r="B24">
        <v>3135376625.835</v>
      </c>
      <c r="C24" s="3">
        <v>9.999839E-10</v>
      </c>
      <c r="D24" s="3">
        <v>10.39356979</v>
      </c>
      <c r="I24" s="6"/>
      <c r="K24" s="3"/>
      <c r="L24" s="3"/>
      <c r="Q24" s="6"/>
      <c r="S24" s="3"/>
      <c r="T24" s="3"/>
      <c r="Y24" s="6"/>
      <c r="AA24" s="3"/>
      <c r="AB24" s="3"/>
    </row>
    <row r="25" spans="1:28" ht="12.75">
      <c r="A25" s="6">
        <f t="shared" si="0"/>
        <v>37751.16488427083</v>
      </c>
      <c r="B25">
        <v>3135376645.834</v>
      </c>
      <c r="C25" s="3">
        <v>9.99983E-10</v>
      </c>
      <c r="D25" s="3">
        <v>5.233307983</v>
      </c>
      <c r="I25" s="6"/>
      <c r="K25" s="3"/>
      <c r="L25" s="3"/>
      <c r="Q25" s="6"/>
      <c r="S25" s="3"/>
      <c r="T25" s="3"/>
      <c r="Y25" s="6"/>
      <c r="AA25" s="3"/>
      <c r="AB25" s="3"/>
    </row>
    <row r="26" spans="1:28" ht="12.75">
      <c r="A26" s="6">
        <f t="shared" si="0"/>
        <v>37751.165005856485</v>
      </c>
      <c r="B26">
        <v>3135376656.339</v>
      </c>
      <c r="C26" s="3">
        <v>9.999839E-10</v>
      </c>
      <c r="D26" s="3">
        <v>5.216521309</v>
      </c>
      <c r="I26" s="6"/>
      <c r="K26" s="3"/>
      <c r="L26" s="3"/>
      <c r="Q26" s="6"/>
      <c r="S26" s="3"/>
      <c r="T26" s="3"/>
      <c r="Y26" s="6"/>
      <c r="AA26" s="3"/>
      <c r="AB26" s="3"/>
    </row>
    <row r="27" spans="1:28" ht="12.75">
      <c r="A27" s="6">
        <f t="shared" si="0"/>
        <v>37751.16512153935</v>
      </c>
      <c r="B27">
        <v>3135376666.334</v>
      </c>
      <c r="C27" s="3">
        <v>9.99984E-10</v>
      </c>
      <c r="D27" s="3">
        <v>5.213870971</v>
      </c>
      <c r="I27" s="6"/>
      <c r="K27" s="3"/>
      <c r="L27" s="3"/>
      <c r="Q27" s="6"/>
      <c r="S27" s="3"/>
      <c r="T27" s="3"/>
      <c r="Y27" s="6"/>
      <c r="AA27" s="3"/>
      <c r="AB27" s="3"/>
    </row>
    <row r="28" spans="1:28" ht="12.75">
      <c r="A28" s="6">
        <f t="shared" si="0"/>
        <v>37751.165243125004</v>
      </c>
      <c r="B28">
        <v>3135376676.839</v>
      </c>
      <c r="C28" s="3">
        <v>9.999842E-10</v>
      </c>
      <c r="D28" s="3">
        <v>5.213414834</v>
      </c>
      <c r="I28" s="6"/>
      <c r="K28" s="3"/>
      <c r="L28" s="3"/>
      <c r="Q28" s="6"/>
      <c r="S28" s="3"/>
      <c r="T28" s="3"/>
      <c r="Y28" s="6"/>
      <c r="AA28" s="3"/>
      <c r="AB28" s="3"/>
    </row>
    <row r="29" spans="1:28" ht="12.75">
      <c r="A29" s="6">
        <f t="shared" si="0"/>
        <v>37751.16532414352</v>
      </c>
      <c r="B29">
        <v>3135376683.839</v>
      </c>
      <c r="C29" s="3">
        <v>9.999841E-10</v>
      </c>
      <c r="I29" s="6"/>
      <c r="K29" s="3"/>
      <c r="L29" s="3"/>
      <c r="Q29" s="6"/>
      <c r="S29" s="3"/>
      <c r="T29" s="3"/>
      <c r="Y29" s="6"/>
      <c r="AA29" s="3"/>
      <c r="AB29" s="3"/>
    </row>
    <row r="30" spans="1:28" ht="12.75">
      <c r="A30" s="6"/>
      <c r="B30">
        <v>3135376687.835</v>
      </c>
      <c r="C30" s="3">
        <v>9.999842E-10</v>
      </c>
      <c r="I30" s="6"/>
      <c r="K30" s="3"/>
      <c r="L30" s="3"/>
      <c r="Q30" s="6"/>
      <c r="S30" s="3"/>
      <c r="T30" s="3"/>
      <c r="Y30" s="6"/>
      <c r="AA30" s="3"/>
      <c r="AB30" s="3"/>
    </row>
    <row r="31" spans="1:28" ht="12.75">
      <c r="A31" s="6"/>
      <c r="I31" s="6"/>
      <c r="K31" s="3"/>
      <c r="L31" s="3"/>
      <c r="Q31" s="6"/>
      <c r="S31" s="3"/>
      <c r="T31" s="3"/>
      <c r="Y31" s="6"/>
      <c r="AA31" s="3"/>
      <c r="AB31" s="3"/>
    </row>
    <row r="32" spans="1:28" ht="12.75">
      <c r="A32" s="6"/>
      <c r="I32" s="6"/>
      <c r="K32" s="3"/>
      <c r="L32" s="3"/>
      <c r="Q32" s="6"/>
      <c r="S32" s="3"/>
      <c r="T32" s="3"/>
      <c r="Y32" s="6"/>
      <c r="AA32" s="3"/>
      <c r="AB32" s="3"/>
    </row>
    <row r="33" spans="1:28" ht="12.75">
      <c r="A33" s="6"/>
      <c r="I33" s="6"/>
      <c r="K33" s="3"/>
      <c r="L33" s="3"/>
      <c r="Q33" s="6"/>
      <c r="S33" s="3"/>
      <c r="T33" s="3"/>
      <c r="Y33" s="6"/>
      <c r="AA33" s="3"/>
      <c r="AB33" s="3"/>
    </row>
    <row r="34" spans="1:28" ht="12.75">
      <c r="A34" s="6"/>
      <c r="I34" s="6"/>
      <c r="K34" s="3"/>
      <c r="L34" s="3"/>
      <c r="Q34" s="6"/>
      <c r="S34" s="3"/>
      <c r="T34" s="3"/>
      <c r="Y34" s="6"/>
      <c r="AA34" s="3"/>
      <c r="AB34" s="3"/>
    </row>
    <row r="35" spans="1:28" ht="12.75">
      <c r="A35" s="6"/>
      <c r="I35" s="6"/>
      <c r="K35" s="3"/>
      <c r="L35" s="3"/>
      <c r="Q35" s="6"/>
      <c r="S35" s="3"/>
      <c r="T35" s="3"/>
      <c r="Y35" s="6"/>
      <c r="AA35" s="3"/>
      <c r="AB35" s="3"/>
    </row>
    <row r="36" spans="1:28" ht="12.75">
      <c r="A36" s="6"/>
      <c r="C36" s="3"/>
      <c r="D36" s="3"/>
      <c r="I36" s="6"/>
      <c r="K36" s="3"/>
      <c r="L36" s="3"/>
      <c r="Q36" s="6"/>
      <c r="S36" s="3"/>
      <c r="T36" s="3"/>
      <c r="Y36" s="6"/>
      <c r="AA36" s="3"/>
      <c r="AB36" s="3"/>
    </row>
    <row r="37" spans="1:28" ht="12.75">
      <c r="A37" s="6"/>
      <c r="C37" s="3"/>
      <c r="D37" s="3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A7"/>
    </sheetView>
  </sheetViews>
  <sheetFormatPr defaultColWidth="9.140625" defaultRowHeight="12.75"/>
  <cols>
    <col min="2" max="2" width="10.57421875" style="0" customWidth="1"/>
    <col min="3" max="3" width="9.00390625" style="0" bestFit="1" customWidth="1"/>
    <col min="5" max="5" width="10.57421875" style="0" bestFit="1" customWidth="1"/>
    <col min="6" max="6" width="11.421875" style="0" bestFit="1" customWidth="1"/>
    <col min="7" max="7" width="9.00390625" style="0" bestFit="1" customWidth="1"/>
    <col min="8" max="8" width="10.5742187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6" ht="12.75">
      <c r="A6" t="s">
        <v>31</v>
      </c>
    </row>
    <row r="7" ht="12.75">
      <c r="A7" t="s">
        <v>32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AVERAGE(D16,D18)</f>
        <v>5.213764746500001</v>
      </c>
      <c r="D9" s="3">
        <f>AVERAGE(D21:D23)</f>
        <v>10.533383753333334</v>
      </c>
      <c r="E9" s="3">
        <f>AVERAGE(D26:D27)</f>
        <v>5.2147912775</v>
      </c>
      <c r="F9" s="3">
        <f>(E9/C9-1)*100</f>
        <v>0.01968886303680417</v>
      </c>
      <c r="G9" s="4">
        <f>(D9/C9-1)*100</f>
        <v>102.03028455406225</v>
      </c>
      <c r="H9" s="3">
        <f>D9-C9</f>
        <v>5.319619006833333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5.045455882333333</v>
      </c>
      <c r="T9" s="3">
        <f>AVERAGE(T21:T23)</f>
        <v>5.145103209</v>
      </c>
      <c r="U9" s="3">
        <f>AVERAGE(T26:T27)</f>
        <v>5.0460341525</v>
      </c>
      <c r="V9" s="3">
        <f>(U9/S9-1)*100</f>
        <v>0.011461207473661972</v>
      </c>
      <c r="W9" s="4">
        <f>(T9/S9-1)*100</f>
        <v>1.9749915367525572</v>
      </c>
      <c r="X9" s="3">
        <f>T9-S9</f>
        <v>0.09964732666666709</v>
      </c>
      <c r="Y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 s="3">
        <f>STDEV(D16,D18)</f>
        <v>4.304363360996811E-05</v>
      </c>
      <c r="D10" s="3">
        <f>STDEV(D21:D23)</f>
        <v>0.04572960295140607</v>
      </c>
      <c r="E10" s="3">
        <f>STDEV(D26:D27)</f>
        <v>0.001341279034384582</v>
      </c>
      <c r="F10" s="3"/>
      <c r="G10" s="3">
        <f>(D10/C10-1)*100</f>
        <v>106140.10827193719</v>
      </c>
      <c r="H10" s="3">
        <f>SQRT(C10^2+D10^2)</f>
        <v>0.04572962320911513</v>
      </c>
      <c r="O10" s="4"/>
      <c r="R10" t="s">
        <v>8</v>
      </c>
      <c r="S10" s="3">
        <f>STDEV(T16:T18)</f>
        <v>0.003126143298865695</v>
      </c>
      <c r="T10" s="3">
        <f>STDEV(T21:T23)</f>
        <v>0.0015942234443173918</v>
      </c>
      <c r="U10" s="3">
        <f>STDEV(T26:T27)</f>
        <v>0.002078225720692691</v>
      </c>
      <c r="V10" s="3"/>
      <c r="W10" s="3">
        <f>(T10/S10-1)*100</f>
        <v>-49.00350713622604</v>
      </c>
      <c r="X10" s="3">
        <f>SQRT(S10^2+T10^2)</f>
        <v>0.0035091765865305348</v>
      </c>
      <c r="Y10" s="3"/>
      <c r="AE10" s="4"/>
    </row>
    <row r="12" spans="2:18" ht="12.75">
      <c r="B12" t="s">
        <v>0</v>
      </c>
      <c r="R12" t="s">
        <v>16</v>
      </c>
    </row>
    <row r="13" spans="2:27" ht="12.75">
      <c r="B13" s="1">
        <v>37899</v>
      </c>
      <c r="C13" s="2">
        <v>0.16527777777777777</v>
      </c>
      <c r="J13" s="1"/>
      <c r="K13" s="2"/>
      <c r="R13" s="1">
        <v>37899</v>
      </c>
      <c r="S13" s="2">
        <v>0.16527777777777777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29">(DATE(2003,5,9)+TIME(22,27,54))+(B16-3135356873.833)/(24*3600)</f>
        <v>37751.16553821759</v>
      </c>
      <c r="B16">
        <v>3135376702.335</v>
      </c>
      <c r="C16" s="3">
        <v>9.999832E-10</v>
      </c>
      <c r="D16" s="3">
        <v>5.21373431</v>
      </c>
      <c r="I16" s="6"/>
      <c r="K16" s="3"/>
      <c r="L16" s="3"/>
      <c r="Q16" s="6">
        <f aca="true" t="shared" si="1" ref="Q16:Q28">(DATE(2003,5,9)+TIME(22,27,54))+(R16-3135356873.833)/(24*3600)</f>
        <v>37751.16565980324</v>
      </c>
      <c r="R16">
        <v>3135376712.84</v>
      </c>
      <c r="S16" s="3">
        <v>9.999832E-10</v>
      </c>
      <c r="T16" s="3">
        <v>5.04225488</v>
      </c>
      <c r="Y16" s="6"/>
      <c r="AA16" s="3"/>
      <c r="AB16" s="3"/>
    </row>
    <row r="17" spans="1:28" ht="12.75">
      <c r="A17" s="6">
        <f t="shared" si="0"/>
        <v>37751.16578707176</v>
      </c>
      <c r="B17">
        <v>3135376723.836</v>
      </c>
      <c r="C17" s="3">
        <v>9.999851E-10</v>
      </c>
      <c r="D17" s="3">
        <v>5.693583621</v>
      </c>
      <c r="I17" s="6"/>
      <c r="K17" s="3"/>
      <c r="L17" s="3"/>
      <c r="Q17" s="6">
        <f t="shared" si="1"/>
        <v>37751.16590854166</v>
      </c>
      <c r="R17">
        <v>3135376734.331</v>
      </c>
      <c r="S17" s="3">
        <v>9.999844E-10</v>
      </c>
      <c r="T17" s="3">
        <v>5.045611406</v>
      </c>
      <c r="Y17" s="6"/>
      <c r="AA17" s="3"/>
      <c r="AB17" s="3"/>
    </row>
    <row r="18" spans="1:28" ht="12.75">
      <c r="A18" s="6">
        <f t="shared" si="0"/>
        <v>37751.16602434027</v>
      </c>
      <c r="B18">
        <v>3135376744.336</v>
      </c>
      <c r="C18" s="3">
        <v>9.999837E-10</v>
      </c>
      <c r="D18" s="3">
        <v>5.213795183</v>
      </c>
      <c r="I18" s="6"/>
      <c r="K18" s="3"/>
      <c r="L18" s="3"/>
      <c r="Q18" s="6">
        <f t="shared" si="1"/>
        <v>37751.16614592593</v>
      </c>
      <c r="R18">
        <v>3135376754.841</v>
      </c>
      <c r="S18" s="3">
        <v>9.999832E-10</v>
      </c>
      <c r="T18" s="3">
        <v>5.048501361</v>
      </c>
      <c r="Y18" s="6"/>
      <c r="AA18" s="3"/>
      <c r="AB18" s="3"/>
    </row>
    <row r="19" spans="1:28" ht="12.75">
      <c r="A19" s="6">
        <f t="shared" si="0"/>
        <v>37751.166267395834</v>
      </c>
      <c r="B19">
        <v>3135376765.336</v>
      </c>
      <c r="C19" s="3">
        <v>9.999843E-10</v>
      </c>
      <c r="D19" s="3">
        <v>5.212673328</v>
      </c>
      <c r="I19" s="6"/>
      <c r="K19" s="3"/>
      <c r="L19" s="3"/>
      <c r="Q19" s="6">
        <f t="shared" si="1"/>
        <v>37751.16638898148</v>
      </c>
      <c r="R19">
        <v>3135376775.841</v>
      </c>
      <c r="S19" s="3">
        <v>9.999837E-10</v>
      </c>
      <c r="T19" s="3">
        <v>5.046959636</v>
      </c>
      <c r="Y19" s="6"/>
      <c r="AA19" s="3"/>
      <c r="AB19" s="3"/>
    </row>
    <row r="20" spans="1:28" ht="12.75">
      <c r="A20" s="6">
        <f t="shared" si="0"/>
        <v>37751.16651045139</v>
      </c>
      <c r="B20">
        <v>3135376786.336</v>
      </c>
      <c r="C20" s="3">
        <v>9.999837E-10</v>
      </c>
      <c r="D20" s="3">
        <v>10.85957341</v>
      </c>
      <c r="I20" s="6"/>
      <c r="K20" s="3"/>
      <c r="L20" s="3"/>
      <c r="Q20" s="6">
        <f t="shared" si="1"/>
        <v>37751.16662625</v>
      </c>
      <c r="R20">
        <v>3135376796.341</v>
      </c>
      <c r="S20" s="3">
        <v>9.999837E-10</v>
      </c>
      <c r="T20" s="3">
        <v>5.145446857</v>
      </c>
      <c r="Y20" s="6"/>
      <c r="AA20" s="3"/>
      <c r="AB20" s="3"/>
    </row>
    <row r="21" spans="1:28" ht="12.75">
      <c r="A21" s="6">
        <f t="shared" si="0"/>
        <v>37751.1667419213</v>
      </c>
      <c r="B21">
        <v>3135376806.335</v>
      </c>
      <c r="C21" s="3">
        <v>9.99984E-10</v>
      </c>
      <c r="D21" s="3">
        <v>10.57092694</v>
      </c>
      <c r="I21" s="6"/>
      <c r="K21" s="3"/>
      <c r="L21" s="3"/>
      <c r="Q21" s="6">
        <f t="shared" si="1"/>
        <v>37751.16685770833</v>
      </c>
      <c r="R21">
        <v>3135376816.339</v>
      </c>
      <c r="S21" s="3">
        <v>9.999842E-10</v>
      </c>
      <c r="T21" s="3">
        <v>5.145857178</v>
      </c>
      <c r="Y21" s="6"/>
      <c r="AA21" s="3"/>
      <c r="AB21" s="3"/>
    </row>
    <row r="22" spans="1:28" ht="12.75">
      <c r="A22" s="6">
        <f t="shared" si="0"/>
        <v>37751.166973391206</v>
      </c>
      <c r="B22">
        <v>3135376826.334</v>
      </c>
      <c r="C22" s="3">
        <v>9.999842E-10</v>
      </c>
      <c r="D22" s="3">
        <v>10.54676925</v>
      </c>
      <c r="I22" s="6"/>
      <c r="K22" s="3"/>
      <c r="L22" s="3"/>
      <c r="Q22" s="6">
        <f t="shared" si="1"/>
        <v>37751.16708337963</v>
      </c>
      <c r="R22">
        <v>3135376835.837</v>
      </c>
      <c r="S22" s="3">
        <v>9.999838E-10</v>
      </c>
      <c r="T22" s="3">
        <v>5.146180596</v>
      </c>
      <c r="Y22" s="6"/>
      <c r="AA22" s="3"/>
      <c r="AB22" s="3"/>
    </row>
    <row r="23" spans="1:28" ht="12.75">
      <c r="A23" s="6">
        <f t="shared" si="0"/>
        <v>37751.16720484953</v>
      </c>
      <c r="B23">
        <v>3135376846.332</v>
      </c>
      <c r="C23" s="3">
        <v>9.999841E-10</v>
      </c>
      <c r="D23" s="3">
        <v>10.48245507</v>
      </c>
      <c r="I23" s="6"/>
      <c r="K23" s="3"/>
      <c r="L23" s="3"/>
      <c r="Q23" s="6">
        <f t="shared" si="1"/>
        <v>37751.16732064814</v>
      </c>
      <c r="R23">
        <v>3135376856.337</v>
      </c>
      <c r="S23" s="3">
        <v>9.999842E-10</v>
      </c>
      <c r="T23" s="3">
        <v>5.143271853</v>
      </c>
      <c r="Y23" s="6"/>
      <c r="AA23" s="3"/>
      <c r="AB23" s="3"/>
    </row>
    <row r="24" spans="1:28" ht="12.75">
      <c r="A24" s="6">
        <f t="shared" si="0"/>
        <v>37751.16743631944</v>
      </c>
      <c r="B24">
        <v>3135376866.331</v>
      </c>
      <c r="C24" s="3">
        <v>9.999831E-10</v>
      </c>
      <c r="D24" s="3">
        <v>10.47353023</v>
      </c>
      <c r="I24" s="6"/>
      <c r="K24" s="3"/>
      <c r="L24" s="3"/>
      <c r="Q24" s="6">
        <f t="shared" si="1"/>
        <v>37751.16755211805</v>
      </c>
      <c r="R24">
        <v>3135376876.336</v>
      </c>
      <c r="S24" s="3">
        <v>9.999839E-10</v>
      </c>
      <c r="T24" s="3">
        <v>5.093861159</v>
      </c>
      <c r="Y24" s="6"/>
      <c r="AA24" s="3"/>
      <c r="AB24" s="3"/>
    </row>
    <row r="25" spans="1:28" ht="12.75">
      <c r="A25" s="6">
        <f t="shared" si="0"/>
        <v>37751.167673703705</v>
      </c>
      <c r="B25">
        <v>3135376886.841</v>
      </c>
      <c r="C25" s="3">
        <v>9.999832E-10</v>
      </c>
      <c r="D25" s="3">
        <v>5.215198396</v>
      </c>
      <c r="I25" s="6"/>
      <c r="K25" s="3"/>
      <c r="L25" s="3"/>
      <c r="Q25" s="6">
        <f t="shared" si="1"/>
        <v>37751.16779517361</v>
      </c>
      <c r="R25">
        <v>3135376897.336</v>
      </c>
      <c r="S25" s="3">
        <v>9.999841E-10</v>
      </c>
      <c r="T25" s="3">
        <v>5.046405783</v>
      </c>
      <c r="Y25" s="6"/>
      <c r="AA25" s="3"/>
      <c r="AB25" s="3"/>
    </row>
    <row r="26" spans="1:28" ht="12.75">
      <c r="A26" s="6">
        <f t="shared" si="0"/>
        <v>37751.1680150463</v>
      </c>
      <c r="B26">
        <v>3135376916.333</v>
      </c>
      <c r="C26" s="3">
        <v>9.999832E-10</v>
      </c>
      <c r="D26" s="3">
        <v>5.21384285</v>
      </c>
      <c r="I26" s="6"/>
      <c r="K26" s="3"/>
      <c r="L26" s="3"/>
      <c r="Q26" s="6">
        <f t="shared" si="1"/>
        <v>37751.16813083333</v>
      </c>
      <c r="R26">
        <v>3135376926.337</v>
      </c>
      <c r="S26" s="3">
        <v>9.999842E-10</v>
      </c>
      <c r="T26" s="3">
        <v>5.04750368</v>
      </c>
      <c r="Y26" s="6"/>
      <c r="AA26" s="3"/>
      <c r="AB26" s="3"/>
    </row>
    <row r="27" spans="1:28" ht="12.75">
      <c r="A27" s="6">
        <f t="shared" si="0"/>
        <v>37751.168356504626</v>
      </c>
      <c r="B27">
        <v>3135376945.835</v>
      </c>
      <c r="C27" s="3">
        <v>9.999833E-10</v>
      </c>
      <c r="D27" s="3">
        <v>5.215739705</v>
      </c>
      <c r="I27" s="6"/>
      <c r="K27" s="3"/>
      <c r="L27" s="3"/>
      <c r="Q27" s="6">
        <f t="shared" si="1"/>
        <v>37751.16847810185</v>
      </c>
      <c r="R27">
        <v>3135376956.341</v>
      </c>
      <c r="S27" s="3">
        <v>9.999839E-10</v>
      </c>
      <c r="T27" s="3">
        <v>5.044564625</v>
      </c>
      <c r="Y27" s="6"/>
      <c r="AA27" s="3"/>
      <c r="AB27" s="3"/>
    </row>
    <row r="28" spans="1:28" ht="12.75">
      <c r="A28" s="6">
        <f t="shared" si="0"/>
        <v>37751.168593773145</v>
      </c>
      <c r="B28">
        <v>3135376966.335</v>
      </c>
      <c r="C28" s="3">
        <v>9.999837E-10</v>
      </c>
      <c r="I28" s="6"/>
      <c r="K28" s="3"/>
      <c r="L28" s="3"/>
      <c r="Q28" s="6">
        <f t="shared" si="1"/>
        <v>37751.168634340276</v>
      </c>
      <c r="R28">
        <v>3135376969.84</v>
      </c>
      <c r="S28" s="3">
        <v>9.999838E-10</v>
      </c>
      <c r="Y28" s="6"/>
      <c r="AA28" s="3"/>
      <c r="AB28" s="3"/>
    </row>
    <row r="29" spans="1:28" ht="12.75">
      <c r="A29" s="6">
        <f t="shared" si="0"/>
        <v>37751.16867479167</v>
      </c>
      <c r="B29">
        <v>3135376973.335</v>
      </c>
      <c r="C29" s="3">
        <v>9.999837E-10</v>
      </c>
      <c r="I29" s="6"/>
      <c r="K29" s="3"/>
      <c r="L29" s="3"/>
      <c r="Q29" s="6"/>
      <c r="Y29" s="6"/>
      <c r="AA29" s="3"/>
      <c r="AB29" s="3"/>
    </row>
    <row r="30" spans="1:28" ht="12.75">
      <c r="A30" s="6"/>
      <c r="I30" s="6"/>
      <c r="K30" s="3"/>
      <c r="L30" s="3"/>
      <c r="Q30" s="6"/>
      <c r="Y30" s="6"/>
      <c r="AA30" s="3"/>
      <c r="AB30" s="3"/>
    </row>
    <row r="31" spans="1:28" ht="12.75">
      <c r="A31" s="6"/>
      <c r="C31" s="3"/>
      <c r="D31" s="3"/>
      <c r="I31" s="6"/>
      <c r="K31" s="3"/>
      <c r="L31" s="3"/>
      <c r="Q31" s="6"/>
      <c r="Y31" s="6"/>
      <c r="AA31" s="3"/>
      <c r="AB31" s="3"/>
    </row>
    <row r="32" spans="1:28" ht="12.75">
      <c r="A32" s="6"/>
      <c r="C32" s="3"/>
      <c r="D32" s="3"/>
      <c r="I32" s="6"/>
      <c r="K32" s="3"/>
      <c r="L32" s="3"/>
      <c r="Q32" s="6"/>
      <c r="Y32" s="6"/>
      <c r="AA32" s="3"/>
      <c r="AB32" s="3"/>
    </row>
    <row r="33" spans="1:28" ht="12.75">
      <c r="A33" s="6"/>
      <c r="C33" s="3"/>
      <c r="D33" s="3"/>
      <c r="I33" s="6"/>
      <c r="K33" s="3"/>
      <c r="L33" s="3"/>
      <c r="Q33" s="6"/>
      <c r="Y33" s="6"/>
      <c r="AA33" s="3"/>
      <c r="AB33" s="3"/>
    </row>
    <row r="34" spans="1:28" ht="12.75">
      <c r="A34" s="6"/>
      <c r="C34" s="3"/>
      <c r="D34" s="3"/>
      <c r="I34" s="6"/>
      <c r="K34" s="3"/>
      <c r="L34" s="3"/>
      <c r="Q34" s="6"/>
      <c r="Y34" s="6"/>
      <c r="AA34" s="3"/>
      <c r="AB34" s="3"/>
    </row>
    <row r="35" spans="1:28" ht="12.75">
      <c r="A35" s="6"/>
      <c r="C35" s="3"/>
      <c r="D35" s="3"/>
      <c r="I35" s="6"/>
      <c r="K35" s="3"/>
      <c r="L35" s="3"/>
      <c r="Q35" s="6"/>
      <c r="S35" s="3"/>
      <c r="T35" s="3"/>
      <c r="Y35" s="6"/>
      <c r="AA35" s="3"/>
      <c r="AB35" s="3"/>
    </row>
    <row r="36" spans="1:28" ht="12.75">
      <c r="A36" s="6"/>
      <c r="C36" s="3"/>
      <c r="D36" s="3"/>
      <c r="I36" s="6"/>
      <c r="K36" s="3"/>
      <c r="L36" s="3"/>
      <c r="Q36" s="6"/>
      <c r="S36" s="3"/>
      <c r="T36" s="3"/>
      <c r="Y36" s="6"/>
      <c r="AA36" s="3"/>
      <c r="AB36" s="3"/>
    </row>
    <row r="37" spans="1:28" ht="12.75">
      <c r="A37" s="6"/>
      <c r="C37" s="3"/>
      <c r="D37" s="3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F7" sqref="F7"/>
    </sheetView>
  </sheetViews>
  <sheetFormatPr defaultColWidth="9.140625" defaultRowHeight="12.75"/>
  <cols>
    <col min="2" max="2" width="10.57421875" style="0" customWidth="1"/>
    <col min="3" max="3" width="9.00390625" style="0" bestFit="1" customWidth="1"/>
    <col min="5" max="5" width="10.57421875" style="0" bestFit="1" customWidth="1"/>
    <col min="6" max="6" width="11.421875" style="0" bestFit="1" customWidth="1"/>
    <col min="7" max="7" width="9.00390625" style="0" bestFit="1" customWidth="1"/>
    <col min="8" max="8" width="10.5742187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6" ht="12.75">
      <c r="A6" t="s">
        <v>36</v>
      </c>
    </row>
    <row r="7" ht="12.75">
      <c r="A7" t="s">
        <v>37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AVERAGE(D16:D18)</f>
        <v>5.2145912333333335</v>
      </c>
      <c r="D9" s="3">
        <f>AVERAGE(D21:D23)</f>
        <v>10.410262273333332</v>
      </c>
      <c r="E9" s="3">
        <f>AVERAGE(D26:D28)</f>
        <v>5.216513974000001</v>
      </c>
      <c r="F9" s="3">
        <f>(E9/C9-1)*100</f>
        <v>0.03687231809037517</v>
      </c>
      <c r="G9" s="4">
        <f>(D9/C9-1)*100</f>
        <v>99.63716823645944</v>
      </c>
      <c r="H9" s="3">
        <f>D9-C9</f>
        <v>5.195671039999999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5.043305384999999</v>
      </c>
      <c r="T9" s="3">
        <f>AVERAGE(T21:T23)</f>
        <v>5.139845183666667</v>
      </c>
      <c r="U9" s="3">
        <f>AVERAGE(T26:T28)</f>
        <v>5.03950741</v>
      </c>
      <c r="V9" s="3">
        <f>(U9/S9-1)*100</f>
        <v>-0.0753072580394476</v>
      </c>
      <c r="W9" s="4">
        <f>(T9/S9-1)*100</f>
        <v>1.9142167942833854</v>
      </c>
      <c r="X9" s="3">
        <f>T9-S9</f>
        <v>0.09653979866666784</v>
      </c>
      <c r="Y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 s="3">
        <f>STDEV(D16:D18)</f>
        <v>0.0015760706990457173</v>
      </c>
      <c r="D10" s="3">
        <f>STDEV(D21:D23)</f>
        <v>0.2474202629943061</v>
      </c>
      <c r="E10" s="3">
        <f>STDEV(D26:D28)</f>
        <v>0.0011671317404642553</v>
      </c>
      <c r="F10" s="3"/>
      <c r="G10" s="3">
        <f>(D10/C10-1)*100</f>
        <v>15598.55103226744</v>
      </c>
      <c r="H10" s="3">
        <f>SQRT(C10^2+D10^2)</f>
        <v>0.24742528274010317</v>
      </c>
      <c r="O10" s="4"/>
      <c r="R10" t="s">
        <v>8</v>
      </c>
      <c r="S10" s="3">
        <f>STDEV(T16:T18)</f>
        <v>0.0014470106095972111</v>
      </c>
      <c r="T10" s="3">
        <f>STDEV(T21:T23)</f>
        <v>0.013074046444126495</v>
      </c>
      <c r="U10" s="3">
        <f>STDEV(T26:T28)</f>
        <v>0.0022626373814239095</v>
      </c>
      <c r="V10" s="3"/>
      <c r="W10" s="3">
        <f>(T10/S10-1)*100</f>
        <v>803.521118464071</v>
      </c>
      <c r="X10" s="3">
        <f>SQRT(S10^2+T10^2)</f>
        <v>0.013153878900440872</v>
      </c>
      <c r="Y10" s="3"/>
      <c r="AE10" s="4"/>
    </row>
    <row r="12" spans="2:18" ht="12.75">
      <c r="B12" t="s">
        <v>0</v>
      </c>
      <c r="R12" t="s">
        <v>16</v>
      </c>
    </row>
    <row r="13" spans="2:27" ht="12.75">
      <c r="B13" s="1">
        <v>37899</v>
      </c>
      <c r="C13" s="2">
        <v>0.16875</v>
      </c>
      <c r="J13" s="1"/>
      <c r="K13" s="2"/>
      <c r="R13" s="1">
        <v>37899</v>
      </c>
      <c r="S13" s="2">
        <v>0.16875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29">(DATE(2003,5,9)+TIME(22,27,54))+(B16-3135356873.833)/(24*3600)</f>
        <v>37751.1689930787</v>
      </c>
      <c r="B16">
        <v>3135377000.835</v>
      </c>
      <c r="C16" s="3">
        <v>9.999831E-10</v>
      </c>
      <c r="D16" s="3">
        <v>5.214015649</v>
      </c>
      <c r="I16" s="6"/>
      <c r="K16" s="3"/>
      <c r="L16" s="3"/>
      <c r="Q16" s="6">
        <f aca="true" t="shared" si="1" ref="Q16:Q28">(DATE(2003,5,9)+TIME(22,27,54))+(R16-3135356873.833)/(24*3600)</f>
        <v>37751.169224537036</v>
      </c>
      <c r="R16">
        <v>3135377020.833</v>
      </c>
      <c r="S16" s="3">
        <v>9.999833E-10</v>
      </c>
      <c r="T16" s="3">
        <v>5.044949062</v>
      </c>
      <c r="Y16" s="6"/>
      <c r="AA16" s="3"/>
      <c r="AB16" s="3"/>
    </row>
    <row r="17" spans="1:28" ht="12.75">
      <c r="A17" s="6">
        <f t="shared" si="0"/>
        <v>37751.16934612268</v>
      </c>
      <c r="B17">
        <v>3135377031.338</v>
      </c>
      <c r="C17" s="3">
        <v>9.999843E-10</v>
      </c>
      <c r="D17" s="3">
        <v>5.213383858</v>
      </c>
      <c r="I17" s="6"/>
      <c r="K17" s="3"/>
      <c r="L17" s="3"/>
      <c r="Q17" s="6">
        <f t="shared" si="1"/>
        <v>37751.169461805555</v>
      </c>
      <c r="R17">
        <v>3135377041.333</v>
      </c>
      <c r="S17" s="3">
        <v>9.999831E-10</v>
      </c>
      <c r="T17" s="3">
        <v>5.042223577</v>
      </c>
      <c r="Y17" s="6"/>
      <c r="AA17" s="3"/>
      <c r="AB17" s="3"/>
    </row>
    <row r="18" spans="1:28" ht="12.75">
      <c r="A18" s="6">
        <f t="shared" si="0"/>
        <v>37751.16957759259</v>
      </c>
      <c r="B18">
        <v>3135377051.337</v>
      </c>
      <c r="C18" s="3">
        <v>9.999837E-10</v>
      </c>
      <c r="D18" s="3">
        <v>5.216374193</v>
      </c>
      <c r="I18" s="6"/>
      <c r="K18" s="3"/>
      <c r="L18" s="3"/>
      <c r="Q18" s="6">
        <f t="shared" si="1"/>
        <v>37751.16980326389</v>
      </c>
      <c r="R18">
        <v>3135377070.835</v>
      </c>
      <c r="S18" s="3">
        <v>9.999842E-10</v>
      </c>
      <c r="T18" s="3">
        <v>5.042743516</v>
      </c>
      <c r="Y18" s="6"/>
      <c r="AA18" s="3"/>
      <c r="AB18" s="3"/>
    </row>
    <row r="19" spans="1:28" ht="12.75">
      <c r="A19" s="6">
        <f t="shared" si="0"/>
        <v>37751.169930648146</v>
      </c>
      <c r="B19">
        <v>3135377081.841</v>
      </c>
      <c r="C19" s="3">
        <v>9.999843E-10</v>
      </c>
      <c r="D19" s="3">
        <v>5.213337911</v>
      </c>
      <c r="I19" s="6"/>
      <c r="K19" s="3"/>
      <c r="L19" s="3"/>
      <c r="Q19" s="6">
        <f t="shared" si="1"/>
        <v>37751.170052118054</v>
      </c>
      <c r="R19">
        <v>3135377092.336</v>
      </c>
      <c r="S19" s="3">
        <v>9.99984E-10</v>
      </c>
      <c r="T19" s="3">
        <v>5.04169582</v>
      </c>
      <c r="Y19" s="6"/>
      <c r="AA19" s="3"/>
      <c r="AB19" s="3"/>
    </row>
    <row r="20" spans="1:28" ht="12.75">
      <c r="A20" s="6">
        <f t="shared" si="0"/>
        <v>37751.17027199074</v>
      </c>
      <c r="B20">
        <v>3135377111.333</v>
      </c>
      <c r="C20" s="3">
        <v>9.999842E-10</v>
      </c>
      <c r="D20" s="3">
        <v>10.41616564</v>
      </c>
      <c r="I20" s="6"/>
      <c r="K20" s="3"/>
      <c r="L20" s="3"/>
      <c r="Q20" s="6">
        <f t="shared" si="1"/>
        <v>37751.17038199074</v>
      </c>
      <c r="R20">
        <v>3135377120.837</v>
      </c>
      <c r="S20" s="3">
        <v>9.999842E-10</v>
      </c>
      <c r="T20" s="3">
        <v>5.134647743</v>
      </c>
      <c r="Y20" s="6"/>
      <c r="AA20" s="3"/>
      <c r="AB20" s="3"/>
    </row>
    <row r="21" spans="1:28" ht="12.75">
      <c r="A21" s="6">
        <f t="shared" si="0"/>
        <v>37751.17050346064</v>
      </c>
      <c r="B21">
        <v>3135377131.332</v>
      </c>
      <c r="C21" s="3">
        <v>9.99984E-10</v>
      </c>
      <c r="D21" s="3">
        <v>10.54355583</v>
      </c>
      <c r="I21" s="6"/>
      <c r="K21" s="3"/>
      <c r="L21" s="3"/>
      <c r="Q21" s="6">
        <f t="shared" si="1"/>
        <v>37751.170619259254</v>
      </c>
      <c r="R21">
        <v>3135377141.337</v>
      </c>
      <c r="S21" s="3">
        <v>9.999838E-10</v>
      </c>
      <c r="T21" s="3">
        <v>5.137292352</v>
      </c>
      <c r="Y21" s="6"/>
      <c r="AA21" s="3"/>
      <c r="AB21" s="3"/>
    </row>
    <row r="22" spans="1:28" ht="12.75">
      <c r="A22" s="6">
        <f t="shared" si="0"/>
        <v>37751.1707350463</v>
      </c>
      <c r="B22">
        <v>3135377151.341</v>
      </c>
      <c r="C22" s="3">
        <v>9.999837E-10</v>
      </c>
      <c r="D22" s="3">
        <v>10.12477444</v>
      </c>
      <c r="I22" s="6"/>
      <c r="K22" s="3"/>
      <c r="L22" s="3"/>
      <c r="Q22" s="6">
        <f t="shared" si="1"/>
        <v>37751.17085071759</v>
      </c>
      <c r="R22">
        <v>3135377161.335</v>
      </c>
      <c r="S22" s="3">
        <v>9.99984E-10</v>
      </c>
      <c r="T22" s="3">
        <v>5.128235833</v>
      </c>
      <c r="Y22" s="6"/>
      <c r="AA22" s="3"/>
      <c r="AB22" s="3"/>
    </row>
    <row r="23" spans="1:28" ht="12.75">
      <c r="A23" s="6">
        <f t="shared" si="0"/>
        <v>37751.170966516205</v>
      </c>
      <c r="B23">
        <v>3135377171.34</v>
      </c>
      <c r="C23" s="3">
        <v>9.999833E-10</v>
      </c>
      <c r="D23" s="3">
        <v>10.56245655</v>
      </c>
      <c r="I23" s="6"/>
      <c r="K23" s="3"/>
      <c r="L23" s="3"/>
      <c r="Q23" s="6">
        <f t="shared" si="1"/>
        <v>37751.1710821875</v>
      </c>
      <c r="R23">
        <v>3135377181.334</v>
      </c>
      <c r="S23" s="3">
        <v>9.999834E-10</v>
      </c>
      <c r="T23" s="3">
        <v>5.154007366</v>
      </c>
      <c r="Y23" s="6"/>
      <c r="AA23" s="3"/>
      <c r="AB23" s="3"/>
    </row>
    <row r="24" spans="1:28" ht="12.75">
      <c r="A24" s="6">
        <f t="shared" si="0"/>
        <v>37751.171197986114</v>
      </c>
      <c r="B24">
        <v>3135377191.339</v>
      </c>
      <c r="C24" s="3">
        <v>9.999833E-10</v>
      </c>
      <c r="D24" s="3">
        <v>10.59070637</v>
      </c>
      <c r="I24" s="6"/>
      <c r="K24" s="3"/>
      <c r="L24" s="3"/>
      <c r="Q24" s="6">
        <f t="shared" si="1"/>
        <v>37751.17131945602</v>
      </c>
      <c r="R24">
        <v>3135377201.834</v>
      </c>
      <c r="S24" s="3">
        <v>9.999844E-10</v>
      </c>
      <c r="T24" s="3">
        <v>5.067424362</v>
      </c>
      <c r="Y24" s="6"/>
      <c r="AA24" s="3"/>
      <c r="AB24" s="3"/>
    </row>
    <row r="25" spans="1:28" ht="12.75">
      <c r="A25" s="6">
        <f t="shared" si="0"/>
        <v>37751.17144104167</v>
      </c>
      <c r="B25">
        <v>3135377212.339</v>
      </c>
      <c r="C25" s="3">
        <v>9.999839E-10</v>
      </c>
      <c r="D25" s="3">
        <v>5.218793363</v>
      </c>
      <c r="I25" s="6"/>
      <c r="K25" s="3"/>
      <c r="L25" s="3"/>
      <c r="Q25" s="6">
        <f t="shared" si="1"/>
        <v>37751.171562511576</v>
      </c>
      <c r="R25">
        <v>3135377222.834</v>
      </c>
      <c r="S25" s="3">
        <v>9.999838E-10</v>
      </c>
      <c r="T25" s="3">
        <v>5.04467291</v>
      </c>
      <c r="Y25" s="6"/>
      <c r="AA25" s="3"/>
      <c r="AB25" s="3"/>
    </row>
    <row r="26" spans="1:28" ht="12.75">
      <c r="A26" s="6">
        <f t="shared" si="0"/>
        <v>37751.17168409722</v>
      </c>
      <c r="B26">
        <v>3135377233.339</v>
      </c>
      <c r="C26" s="3">
        <v>9.999868E-10</v>
      </c>
      <c r="D26" s="3">
        <v>5.216748458</v>
      </c>
      <c r="I26" s="6"/>
      <c r="K26" s="3"/>
      <c r="L26" s="3"/>
      <c r="Q26" s="6">
        <f t="shared" si="1"/>
        <v>37751.17180556713</v>
      </c>
      <c r="R26">
        <v>3135377243.834</v>
      </c>
      <c r="S26" s="3">
        <v>9.999835E-10</v>
      </c>
      <c r="T26" s="3">
        <v>5.040082522</v>
      </c>
      <c r="Y26" s="6"/>
      <c r="AA26" s="3"/>
      <c r="AB26" s="3"/>
    </row>
    <row r="27" spans="1:28" ht="12.75">
      <c r="A27" s="6">
        <f t="shared" si="0"/>
        <v>37751.171927152776</v>
      </c>
      <c r="B27">
        <v>3135377254.339</v>
      </c>
      <c r="C27" s="3">
        <v>9.99984E-10</v>
      </c>
      <c r="D27" s="3">
        <v>5.217546062</v>
      </c>
      <c r="I27" s="6"/>
      <c r="K27" s="3"/>
      <c r="L27" s="3"/>
      <c r="Q27" s="6">
        <f t="shared" si="1"/>
        <v>37751.172048622684</v>
      </c>
      <c r="R27">
        <v>3135377264.834</v>
      </c>
      <c r="S27" s="3">
        <v>9.999834E-10</v>
      </c>
      <c r="T27" s="3">
        <v>5.037012715</v>
      </c>
      <c r="Y27" s="6"/>
      <c r="AA27" s="3"/>
      <c r="AB27" s="3"/>
    </row>
    <row r="28" spans="1:28" ht="12.75">
      <c r="A28" s="6">
        <f t="shared" si="0"/>
        <v>37751.17217020834</v>
      </c>
      <c r="B28">
        <v>3135377275.339</v>
      </c>
      <c r="C28" s="3">
        <v>9.999834E-10</v>
      </c>
      <c r="D28" s="3">
        <v>5.215247402</v>
      </c>
      <c r="I28" s="6"/>
      <c r="K28" s="3"/>
      <c r="L28" s="3"/>
      <c r="Q28" s="6">
        <f t="shared" si="1"/>
        <v>37751.17229167824</v>
      </c>
      <c r="R28">
        <v>3135377285.834</v>
      </c>
      <c r="S28" s="3">
        <v>9.99984E-10</v>
      </c>
      <c r="T28" s="3">
        <v>5.041426993</v>
      </c>
      <c r="Y28" s="6"/>
      <c r="AA28" s="3"/>
      <c r="AB28" s="3"/>
    </row>
    <row r="29" spans="1:28" ht="12.75">
      <c r="A29" s="6">
        <f t="shared" si="0"/>
        <v>37751.17233804398</v>
      </c>
      <c r="B29">
        <v>3135377289.84</v>
      </c>
      <c r="C29" s="3">
        <v>9.999835E-10</v>
      </c>
      <c r="I29" s="6"/>
      <c r="K29" s="3"/>
      <c r="L29" s="3"/>
      <c r="Q29" s="6"/>
      <c r="R29">
        <v>3135377299.835</v>
      </c>
      <c r="S29" s="3">
        <v>9.999839E-10</v>
      </c>
      <c r="Y29" s="6"/>
      <c r="AA29" s="3"/>
      <c r="AB29" s="3"/>
    </row>
    <row r="30" spans="1:28" ht="12.75">
      <c r="A30" s="6"/>
      <c r="B30">
        <v>3135377303.34</v>
      </c>
      <c r="C30" s="3">
        <v>9.999843E-10</v>
      </c>
      <c r="I30" s="6"/>
      <c r="K30" s="3"/>
      <c r="L30" s="3"/>
      <c r="Q30" s="6"/>
      <c r="Y30" s="6"/>
      <c r="AA30" s="3"/>
      <c r="AB30" s="3"/>
    </row>
    <row r="31" spans="1:28" ht="12.75">
      <c r="A31" s="6"/>
      <c r="I31" s="6"/>
      <c r="K31" s="3"/>
      <c r="L31" s="3"/>
      <c r="Q31" s="6"/>
      <c r="Y31" s="6"/>
      <c r="AA31" s="3"/>
      <c r="AB31" s="3"/>
    </row>
    <row r="32" spans="1:28" ht="12.75">
      <c r="A32" s="6"/>
      <c r="I32" s="6"/>
      <c r="K32" s="3"/>
      <c r="L32" s="3"/>
      <c r="Q32" s="6"/>
      <c r="Y32" s="6"/>
      <c r="AA32" s="3"/>
      <c r="AB32" s="3"/>
    </row>
    <row r="33" spans="1:28" ht="12.75">
      <c r="A33" s="6"/>
      <c r="I33" s="6"/>
      <c r="K33" s="3"/>
      <c r="L33" s="3"/>
      <c r="Q33" s="6"/>
      <c r="Y33" s="6"/>
      <c r="AA33" s="3"/>
      <c r="AB33" s="3"/>
    </row>
    <row r="34" spans="1:28" ht="12.75">
      <c r="A34" s="6"/>
      <c r="C34" s="3"/>
      <c r="D34" s="3"/>
      <c r="I34" s="6"/>
      <c r="K34" s="3"/>
      <c r="L34" s="3"/>
      <c r="Q34" s="6"/>
      <c r="Y34" s="6"/>
      <c r="AA34" s="3"/>
      <c r="AB34" s="3"/>
    </row>
    <row r="35" spans="1:28" ht="12.75">
      <c r="A35" s="6"/>
      <c r="C35" s="3"/>
      <c r="D35" s="3"/>
      <c r="I35" s="6"/>
      <c r="K35" s="3"/>
      <c r="L35" s="3"/>
      <c r="Q35" s="6"/>
      <c r="S35" s="3"/>
      <c r="T35" s="3"/>
      <c r="Y35" s="6"/>
      <c r="AA35" s="3"/>
      <c r="AB35" s="3"/>
    </row>
    <row r="36" spans="1:28" ht="12.75">
      <c r="A36" s="6"/>
      <c r="C36" s="3"/>
      <c r="D36" s="3"/>
      <c r="I36" s="6"/>
      <c r="K36" s="3"/>
      <c r="L36" s="3"/>
      <c r="Q36" s="6"/>
      <c r="S36" s="3"/>
      <c r="T36" s="3"/>
      <c r="Y36" s="6"/>
      <c r="AA36" s="3"/>
      <c r="AB36" s="3"/>
    </row>
    <row r="37" spans="1:28" ht="12.75">
      <c r="A37" s="6"/>
      <c r="C37" s="3"/>
      <c r="D37" s="3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A1" sqref="A1:A7"/>
    </sheetView>
  </sheetViews>
  <sheetFormatPr defaultColWidth="9.140625" defaultRowHeight="12.75"/>
  <cols>
    <col min="2" max="2" width="10.57421875" style="0" customWidth="1"/>
    <col min="3" max="3" width="9.00390625" style="0" bestFit="1" customWidth="1"/>
    <col min="5" max="5" width="10.57421875" style="0" bestFit="1" customWidth="1"/>
    <col min="6" max="6" width="11.421875" style="0" bestFit="1" customWidth="1"/>
    <col min="7" max="7" width="9.00390625" style="0" bestFit="1" customWidth="1"/>
    <col min="8" max="8" width="10.5742187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6" ht="12.75">
      <c r="A6" t="s">
        <v>41</v>
      </c>
    </row>
    <row r="7" ht="12.75">
      <c r="A7" t="s">
        <v>42</v>
      </c>
    </row>
    <row r="8" spans="3:24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</row>
    <row r="9" spans="2:32" ht="12.75">
      <c r="B9" t="s">
        <v>7</v>
      </c>
      <c r="C9" s="3">
        <f>AVERAGE(D16:D18)</f>
        <v>5.2153143523333325</v>
      </c>
      <c r="D9" s="3">
        <f>AVERAGE(D21:D22)</f>
        <v>10.587779470000001</v>
      </c>
      <c r="E9" s="3">
        <f>AVERAGE(D25:D26)</f>
        <v>5.2185486305</v>
      </c>
      <c r="F9" s="3">
        <f>(E9/C9-1)*100</f>
        <v>0.062015018619554496</v>
      </c>
      <c r="G9" s="4">
        <f>(D9/C9-1)*100</f>
        <v>103.01325585988938</v>
      </c>
      <c r="H9" s="3">
        <f>D9-C9</f>
        <v>5.3724651176666685</v>
      </c>
      <c r="K9" s="3"/>
      <c r="L9" s="3"/>
      <c r="M9" s="3"/>
      <c r="N9" s="3"/>
      <c r="O9" s="4"/>
      <c r="P9" s="3"/>
      <c r="R9" t="s">
        <v>7</v>
      </c>
      <c r="S9" s="3">
        <f>AVERAGE(T16:T18)</f>
        <v>5.040771974</v>
      </c>
      <c r="T9" s="3">
        <f>AVERAGE(T21:T22)</f>
        <v>5.1339078715</v>
      </c>
      <c r="U9" s="3">
        <f>AVERAGE(T25:T26)</f>
        <v>5.0403414285</v>
      </c>
      <c r="V9" s="3">
        <f>(U9/S9-1)*100</f>
        <v>-0.008541261184225046</v>
      </c>
      <c r="W9" s="4">
        <f>(T9/S9-1)*100</f>
        <v>1.84765147045709</v>
      </c>
      <c r="X9" s="3">
        <f>T9-S9</f>
        <v>0.09313589749999984</v>
      </c>
      <c r="Y9" s="3"/>
      <c r="AA9" s="3"/>
      <c r="AB9" s="3"/>
      <c r="AC9" s="3"/>
      <c r="AD9" s="3"/>
      <c r="AE9" s="4"/>
      <c r="AF9" s="3"/>
    </row>
    <row r="10" spans="2:31" ht="12.75">
      <c r="B10" t="s">
        <v>8</v>
      </c>
      <c r="C10" s="3">
        <f>STDEV(D16:D18)</f>
        <v>0.0007856623186143648</v>
      </c>
      <c r="D10" s="3">
        <f>STDEV(D21:D23)</f>
        <v>0.13813236636356707</v>
      </c>
      <c r="E10" s="3">
        <f>STDEV(D25:D26)</f>
        <v>0.002911840975783457</v>
      </c>
      <c r="F10" s="3"/>
      <c r="G10" s="3">
        <f>(D10/C10-1)*100</f>
        <v>17481.64584082186</v>
      </c>
      <c r="H10" s="3">
        <f>SQRT(C10^2+D10^2)</f>
        <v>0.13813460067078634</v>
      </c>
      <c r="O10" s="4"/>
      <c r="R10" t="s">
        <v>8</v>
      </c>
      <c r="S10" s="3">
        <f>STDEV(T16:T18)</f>
        <v>0.002028439144755731</v>
      </c>
      <c r="T10" s="3">
        <f>STDEV(T21:T23)</f>
        <v>0.055041615580218</v>
      </c>
      <c r="U10" s="3">
        <f>STDEV(T25:T26)</f>
        <v>0.0004675609302794548</v>
      </c>
      <c r="V10" s="3"/>
      <c r="W10" s="3">
        <f>(T10/S10-1)*100</f>
        <v>2613.4960258739347</v>
      </c>
      <c r="X10" s="3">
        <f>SQRT(S10^2+T10^2)</f>
        <v>0.05507897975674998</v>
      </c>
      <c r="Y10" s="3"/>
      <c r="AE10" s="4"/>
    </row>
    <row r="12" spans="2:18" ht="12.75">
      <c r="B12" t="s">
        <v>0</v>
      </c>
      <c r="R12" t="s">
        <v>16</v>
      </c>
    </row>
    <row r="13" spans="2:27" ht="12.75">
      <c r="B13" s="1">
        <v>37899</v>
      </c>
      <c r="C13" s="2">
        <v>0.17222222222222225</v>
      </c>
      <c r="J13" s="1"/>
      <c r="K13" s="2"/>
      <c r="R13" s="1">
        <v>37899</v>
      </c>
      <c r="S13" s="2">
        <v>0.17222222222222225</v>
      </c>
      <c r="Z13" s="1"/>
      <c r="AA13" s="2"/>
    </row>
    <row r="14" spans="2:18" ht="12.75">
      <c r="B14" t="s">
        <v>1</v>
      </c>
      <c r="R14" t="s">
        <v>1</v>
      </c>
    </row>
    <row r="15" spans="2:22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</row>
    <row r="16" spans="1:28" ht="12.75">
      <c r="A16" s="6">
        <f aca="true" t="shared" si="0" ref="A16:A28">(DATE(2003,5,9)+TIME(22,27,54))+(B16-3135356873.833)/(24*3600)</f>
        <v>37751.17266780092</v>
      </c>
      <c r="B16">
        <v>3135377318.331</v>
      </c>
      <c r="C16" s="3">
        <v>9.999833E-10</v>
      </c>
      <c r="D16" s="3">
        <v>5.215905639</v>
      </c>
      <c r="I16" s="6"/>
      <c r="K16" s="3"/>
      <c r="L16" s="3"/>
      <c r="Q16" s="6">
        <f aca="true" t="shared" si="1" ref="Q16:Q27">(DATE(2003,5,9)+TIME(22,27,54))+(R16-3135356873.833)/(24*3600)</f>
        <v>37751.172783587965</v>
      </c>
      <c r="R16">
        <v>3135377328.335</v>
      </c>
      <c r="S16" s="3">
        <v>9.999839E-10</v>
      </c>
      <c r="T16" s="3">
        <v>5.040591026</v>
      </c>
      <c r="Y16" s="6"/>
      <c r="AA16" s="3"/>
      <c r="AB16" s="3"/>
    </row>
    <row r="17" spans="1:28" ht="12.75">
      <c r="A17" s="6">
        <f t="shared" si="0"/>
        <v>37751.17300927083</v>
      </c>
      <c r="B17">
        <v>3135377347.834</v>
      </c>
      <c r="C17" s="3">
        <v>9.999856E-10</v>
      </c>
      <c r="D17" s="3">
        <v>5.21561457</v>
      </c>
      <c r="I17" s="6"/>
      <c r="K17" s="3"/>
      <c r="L17" s="3"/>
      <c r="Q17" s="6">
        <f t="shared" si="1"/>
        <v>37751.173130856485</v>
      </c>
      <c r="R17">
        <v>3135377358.339</v>
      </c>
      <c r="S17" s="3">
        <v>9.999834E-10</v>
      </c>
      <c r="T17" s="3">
        <v>5.038840071</v>
      </c>
      <c r="Y17" s="6"/>
      <c r="AA17" s="3"/>
      <c r="AB17" s="3"/>
    </row>
    <row r="18" spans="1:28" ht="12.75">
      <c r="A18" s="6">
        <f t="shared" si="0"/>
        <v>37751.17324652778</v>
      </c>
      <c r="B18">
        <v>3135377368.333</v>
      </c>
      <c r="C18" s="3">
        <v>9.999839E-10</v>
      </c>
      <c r="D18" s="3">
        <v>5.214422848</v>
      </c>
      <c r="I18" s="6"/>
      <c r="K18" s="3"/>
      <c r="L18" s="3"/>
      <c r="Q18" s="6">
        <f t="shared" si="1"/>
        <v>37751.17336811342</v>
      </c>
      <c r="R18">
        <v>3135377378.838</v>
      </c>
      <c r="S18" s="3">
        <v>9.999835E-10</v>
      </c>
      <c r="T18" s="3">
        <v>5.042884825</v>
      </c>
      <c r="Y18" s="6"/>
      <c r="AA18" s="3"/>
      <c r="AB18" s="3"/>
    </row>
    <row r="19" spans="1:28" ht="12.75">
      <c r="A19" s="6">
        <f t="shared" si="0"/>
        <v>37751.173489583336</v>
      </c>
      <c r="B19">
        <v>3135377389.333</v>
      </c>
      <c r="C19" s="3">
        <v>9.999842E-10</v>
      </c>
      <c r="D19" s="3">
        <v>5.217256066</v>
      </c>
      <c r="I19" s="6"/>
      <c r="K19" s="3"/>
      <c r="L19" s="3"/>
      <c r="Q19" s="6">
        <f t="shared" si="1"/>
        <v>37751.173611168975</v>
      </c>
      <c r="R19">
        <v>3135377399.838</v>
      </c>
      <c r="S19" s="3">
        <v>9.999838E-10</v>
      </c>
      <c r="T19" s="3">
        <v>5.041223147</v>
      </c>
      <c r="Y19" s="6"/>
      <c r="AA19" s="3"/>
      <c r="AB19" s="3"/>
    </row>
    <row r="20" spans="1:28" ht="12.75">
      <c r="A20" s="6">
        <f t="shared" si="0"/>
        <v>37751.17373263889</v>
      </c>
      <c r="B20">
        <v>3135377410.333</v>
      </c>
      <c r="C20" s="3">
        <v>9.999847E-10</v>
      </c>
      <c r="D20" s="3">
        <v>10.62754141</v>
      </c>
      <c r="I20" s="6"/>
      <c r="K20" s="3"/>
      <c r="L20" s="3"/>
      <c r="Q20" s="6">
        <f t="shared" si="1"/>
        <v>37751.173848437495</v>
      </c>
      <c r="R20">
        <v>3135377420.338</v>
      </c>
      <c r="S20" s="3">
        <v>9.999837E-10</v>
      </c>
      <c r="T20" s="3">
        <v>5.141571383</v>
      </c>
      <c r="Y20" s="6"/>
      <c r="AA20" s="3"/>
      <c r="AB20" s="3"/>
    </row>
    <row r="21" spans="1:28" ht="12.75">
      <c r="A21" s="6">
        <f t="shared" si="0"/>
        <v>37751.17407410879</v>
      </c>
      <c r="B21">
        <v>3135377439.836</v>
      </c>
      <c r="C21" s="3">
        <v>9.999842E-10</v>
      </c>
      <c r="D21" s="3">
        <v>10.70833508</v>
      </c>
      <c r="I21" s="6"/>
      <c r="K21" s="3"/>
      <c r="L21" s="3"/>
      <c r="Q21" s="6">
        <f t="shared" si="1"/>
        <v>37751.17429978009</v>
      </c>
      <c r="R21">
        <v>3135377459.334</v>
      </c>
      <c r="S21" s="3">
        <v>9.999841E-10</v>
      </c>
      <c r="T21" s="3">
        <v>5.134875902</v>
      </c>
      <c r="Y21" s="6"/>
      <c r="AA21" s="3"/>
      <c r="AB21" s="3"/>
    </row>
    <row r="22" spans="1:28" ht="12.75">
      <c r="A22" s="6">
        <f t="shared" si="0"/>
        <v>37751.174415567126</v>
      </c>
      <c r="B22">
        <v>3135377469.338</v>
      </c>
      <c r="C22" s="3">
        <v>9.999834E-10</v>
      </c>
      <c r="D22" s="3">
        <v>10.46722386</v>
      </c>
      <c r="I22" s="6"/>
      <c r="K22" s="3"/>
      <c r="L22" s="3"/>
      <c r="Q22" s="6">
        <f t="shared" si="1"/>
        <v>37751.17453125</v>
      </c>
      <c r="R22">
        <v>3135377479.333</v>
      </c>
      <c r="S22" s="3">
        <v>9.999842E-10</v>
      </c>
      <c r="T22" s="3">
        <v>5.132939841</v>
      </c>
      <c r="Y22" s="6"/>
      <c r="AA22" s="3"/>
      <c r="AB22" s="3"/>
    </row>
    <row r="23" spans="1:28" ht="12.75">
      <c r="A23" s="6">
        <f t="shared" si="0"/>
        <v>37751.174647037034</v>
      </c>
      <c r="B23">
        <v>3135377489.337</v>
      </c>
      <c r="C23" s="3">
        <v>9.999842E-10</v>
      </c>
      <c r="D23" s="3">
        <v>10.47098612</v>
      </c>
      <c r="I23" s="6"/>
      <c r="K23" s="3"/>
      <c r="L23" s="3"/>
      <c r="Q23" s="6">
        <f t="shared" si="1"/>
        <v>37751.17486690972</v>
      </c>
      <c r="R23">
        <v>3135377508.334</v>
      </c>
      <c r="S23" s="3">
        <v>9.999835E-10</v>
      </c>
      <c r="T23" s="3">
        <v>5.038587742</v>
      </c>
      <c r="Y23" s="6"/>
      <c r="AA23" s="3"/>
      <c r="AB23" s="3"/>
    </row>
    <row r="24" spans="1:28" ht="12.75">
      <c r="A24" s="6">
        <f t="shared" si="0"/>
        <v>37751.17498270833</v>
      </c>
      <c r="B24">
        <v>3135377518.339</v>
      </c>
      <c r="C24" s="3">
        <v>9.999839E-10</v>
      </c>
      <c r="D24" s="3">
        <v>5.219012136</v>
      </c>
      <c r="I24" s="6"/>
      <c r="K24" s="3"/>
      <c r="L24" s="3"/>
      <c r="Q24" s="6">
        <f t="shared" si="1"/>
        <v>37751.17510417824</v>
      </c>
      <c r="R24">
        <v>3135377528.834</v>
      </c>
      <c r="S24" s="3">
        <v>9.999837E-10</v>
      </c>
      <c r="T24" s="3">
        <v>5.039466472</v>
      </c>
      <c r="Y24" s="6"/>
      <c r="AA24" s="3"/>
      <c r="AB24" s="3"/>
    </row>
    <row r="25" spans="1:28" ht="12.75">
      <c r="A25" s="6">
        <f t="shared" si="0"/>
        <v>37751.17522576389</v>
      </c>
      <c r="B25">
        <v>3135377539.339</v>
      </c>
      <c r="C25" s="3">
        <v>9.999834E-10</v>
      </c>
      <c r="D25" s="3">
        <v>5.216489648</v>
      </c>
      <c r="I25" s="6"/>
      <c r="K25" s="3"/>
      <c r="L25" s="3"/>
      <c r="Q25" s="6">
        <f t="shared" si="1"/>
        <v>37751.175347233795</v>
      </c>
      <c r="R25">
        <v>3135377549.834</v>
      </c>
      <c r="S25" s="3">
        <v>9.999845E-10</v>
      </c>
      <c r="T25" s="3">
        <v>5.040672044</v>
      </c>
      <c r="Y25" s="6"/>
      <c r="AA25" s="3"/>
      <c r="AB25" s="3"/>
    </row>
    <row r="26" spans="1:28" ht="12.75">
      <c r="A26" s="6">
        <f t="shared" si="0"/>
        <v>37751.17546881945</v>
      </c>
      <c r="B26">
        <v>3135377560.339</v>
      </c>
      <c r="C26" s="3">
        <v>9.999844E-10</v>
      </c>
      <c r="D26" s="3">
        <v>5.220607613</v>
      </c>
      <c r="I26" s="6"/>
      <c r="K26" s="3"/>
      <c r="L26" s="3"/>
      <c r="Q26" s="6">
        <f t="shared" si="1"/>
        <v>37751.17559028935</v>
      </c>
      <c r="R26">
        <v>3135377570.834</v>
      </c>
      <c r="S26" s="3">
        <v>9.999834E-10</v>
      </c>
      <c r="T26" s="3">
        <v>5.040010813</v>
      </c>
      <c r="Y26" s="6"/>
      <c r="AA26" s="3"/>
      <c r="AB26" s="3"/>
    </row>
    <row r="27" spans="1:28" ht="12.75">
      <c r="A27" s="6">
        <f t="shared" si="0"/>
        <v>37751.17563085648</v>
      </c>
      <c r="B27">
        <v>3135377574.339</v>
      </c>
      <c r="C27" s="3">
        <v>9.99984E-10</v>
      </c>
      <c r="I27" s="6"/>
      <c r="K27" s="3"/>
      <c r="L27" s="3"/>
      <c r="Q27" s="6">
        <f t="shared" si="1"/>
        <v>37751.17566552083</v>
      </c>
      <c r="R27">
        <v>3135377577.334</v>
      </c>
      <c r="S27" s="3">
        <v>9.999839E-10</v>
      </c>
      <c r="Y27" s="6"/>
      <c r="AA27" s="3"/>
      <c r="AB27" s="3"/>
    </row>
    <row r="28" spans="1:28" ht="12.75">
      <c r="A28" s="6">
        <f t="shared" si="0"/>
        <v>37751.17570028935</v>
      </c>
      <c r="B28">
        <v>3135377580.338</v>
      </c>
      <c r="C28" s="3">
        <v>9.999838E-10</v>
      </c>
      <c r="I28" s="6"/>
      <c r="K28" s="3"/>
      <c r="L28" s="3"/>
      <c r="Q28" s="6"/>
      <c r="Y28" s="6"/>
      <c r="AA28" s="3"/>
      <c r="AB28" s="3"/>
    </row>
    <row r="29" spans="1:28" ht="12.75">
      <c r="A29" s="6"/>
      <c r="I29" s="6"/>
      <c r="K29" s="3"/>
      <c r="L29" s="3"/>
      <c r="Q29" s="6"/>
      <c r="Y29" s="6"/>
      <c r="AA29" s="3"/>
      <c r="AB29" s="3"/>
    </row>
    <row r="30" spans="1:28" ht="12.75">
      <c r="A30" s="6"/>
      <c r="I30" s="6"/>
      <c r="K30" s="3"/>
      <c r="L30" s="3"/>
      <c r="Q30" s="6"/>
      <c r="Y30" s="6"/>
      <c r="AA30" s="3"/>
      <c r="AB30" s="3"/>
    </row>
    <row r="31" spans="1:28" ht="12.75">
      <c r="A31" s="6"/>
      <c r="I31" s="6"/>
      <c r="K31" s="3"/>
      <c r="L31" s="3"/>
      <c r="Q31" s="6"/>
      <c r="Y31" s="6"/>
      <c r="AA31" s="3"/>
      <c r="AB31" s="3"/>
    </row>
    <row r="32" spans="1:28" ht="12.75">
      <c r="A32" s="6"/>
      <c r="I32" s="6"/>
      <c r="K32" s="3"/>
      <c r="L32" s="3"/>
      <c r="Q32" s="6"/>
      <c r="Y32" s="6"/>
      <c r="AA32" s="3"/>
      <c r="AB32" s="3"/>
    </row>
    <row r="33" spans="1:28" ht="12.75">
      <c r="A33" s="6"/>
      <c r="I33" s="6"/>
      <c r="K33" s="3"/>
      <c r="L33" s="3"/>
      <c r="Q33" s="6"/>
      <c r="Y33" s="6"/>
      <c r="AA33" s="3"/>
      <c r="AB33" s="3"/>
    </row>
    <row r="34" spans="1:28" ht="12.75">
      <c r="A34" s="6"/>
      <c r="C34" s="3"/>
      <c r="D34" s="3"/>
      <c r="I34" s="6"/>
      <c r="K34" s="3"/>
      <c r="L34" s="3"/>
      <c r="Q34" s="6"/>
      <c r="Y34" s="6"/>
      <c r="AA34" s="3"/>
      <c r="AB34" s="3"/>
    </row>
    <row r="35" spans="1:28" ht="12.75">
      <c r="A35" s="6"/>
      <c r="C35" s="3"/>
      <c r="D35" s="3"/>
      <c r="I35" s="6"/>
      <c r="K35" s="3"/>
      <c r="L35" s="3"/>
      <c r="Q35" s="6"/>
      <c r="S35" s="3"/>
      <c r="T35" s="3"/>
      <c r="Y35" s="6"/>
      <c r="AA35" s="3"/>
      <c r="AB35" s="3"/>
    </row>
    <row r="36" spans="1:28" ht="12.75">
      <c r="A36" s="6"/>
      <c r="C36" s="3"/>
      <c r="D36" s="3"/>
      <c r="I36" s="6"/>
      <c r="K36" s="3"/>
      <c r="L36" s="3"/>
      <c r="Q36" s="6"/>
      <c r="S36" s="3"/>
      <c r="T36" s="3"/>
      <c r="Y36" s="6"/>
      <c r="AA36" s="3"/>
      <c r="AB36" s="3"/>
    </row>
    <row r="37" spans="1:28" ht="12.75">
      <c r="A37" s="6"/>
      <c r="C37" s="3"/>
      <c r="D37" s="3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D5" sqref="D5"/>
    </sheetView>
  </sheetViews>
  <sheetFormatPr defaultColWidth="9.140625" defaultRowHeight="12.75"/>
  <cols>
    <col min="2" max="2" width="10.57421875" style="0" customWidth="1"/>
    <col min="6" max="6" width="12.57421875" style="0" customWidth="1"/>
    <col min="8" max="8" width="12.0039062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6" ht="12.75">
      <c r="A6" t="s">
        <v>46</v>
      </c>
    </row>
    <row r="7" ht="12.75">
      <c r="A7" t="s">
        <v>47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AVERAGE(D16:D18)</f>
        <v>5.219494965666667</v>
      </c>
      <c r="D9" s="3">
        <f>AVERAGE(D21:D24)</f>
        <v>10.4736834875</v>
      </c>
      <c r="E9" s="3">
        <f>AVERAGE(D27:D29)</f>
        <v>5.2171035906666665</v>
      </c>
      <c r="F9" s="3">
        <f>(E9/C9-1)*100</f>
        <v>-0.04581621432208083</v>
      </c>
      <c r="G9" s="4">
        <f>(D9/C9-1)*100</f>
        <v>100.66469182162025</v>
      </c>
      <c r="H9" s="3">
        <f>D9-C9</f>
        <v>5.254188521833334</v>
      </c>
      <c r="J9" t="s">
        <v>7</v>
      </c>
      <c r="K9" s="3">
        <f>AVERAGE(L16:L18)</f>
        <v>5.109130266333334</v>
      </c>
      <c r="L9" s="3">
        <f>AVERAGE(L21:L24)</f>
        <v>5.93181864225</v>
      </c>
      <c r="M9" s="3">
        <f>AVERAGE(L27:L29)</f>
        <v>5.106304786666667</v>
      </c>
      <c r="N9" s="3">
        <f>(M9/K9-1)*100</f>
        <v>-0.055302556783209944</v>
      </c>
      <c r="O9" s="4">
        <f>(L9/K9-1)*100</f>
        <v>16.102317479313054</v>
      </c>
      <c r="P9" s="3">
        <f>L9-K9</f>
        <v>0.8226883759166661</v>
      </c>
      <c r="R9" t="s">
        <v>7</v>
      </c>
      <c r="S9" s="3">
        <f>AVERAGE(T16:T18)</f>
        <v>5.038979350000001</v>
      </c>
      <c r="T9" s="3">
        <f>AVERAGE(T21:T24)</f>
        <v>5.1309930445</v>
      </c>
      <c r="U9" s="3">
        <f>AVERAGE(T27:T29)</f>
        <v>5.047692975666666</v>
      </c>
      <c r="V9" s="3">
        <f>(U9/S9-1)*100</f>
        <v>0.1729244170580957</v>
      </c>
      <c r="W9" s="4">
        <f>(T9/S9-1)*100</f>
        <v>1.826038332544444</v>
      </c>
      <c r="X9" s="3">
        <f>T9-S9</f>
        <v>0.09201369449999941</v>
      </c>
      <c r="Z9" t="s">
        <v>7</v>
      </c>
      <c r="AA9" s="3">
        <f>AVERAGE(AB16:AB18)</f>
        <v>5.0343981326666665</v>
      </c>
      <c r="AB9" s="3">
        <f>AVERAGE(AB21:AB24)</f>
        <v>5.18787097575</v>
      </c>
      <c r="AC9" s="3">
        <f>AVERAGE(AB27:AB29)</f>
        <v>5.030930217</v>
      </c>
      <c r="AD9" s="3">
        <f>(AC9/AA9-1)*100</f>
        <v>-0.068884414289061</v>
      </c>
      <c r="AE9" s="4">
        <f>(AB9/AA9-1)*100</f>
        <v>3.0484844273140688</v>
      </c>
      <c r="AF9" s="3">
        <f>AB9-AA9</f>
        <v>0.15347284308333364</v>
      </c>
    </row>
    <row r="10" spans="2:32" ht="12.75">
      <c r="B10" t="s">
        <v>8</v>
      </c>
      <c r="C10">
        <f>STDEV(D16:D18)</f>
        <v>0.0009079765017057521</v>
      </c>
      <c r="D10">
        <f>STDEV(D21:D24)</f>
        <v>0.1554317182109278</v>
      </c>
      <c r="E10">
        <f>STDEV(D27:D29)</f>
        <v>0.015228097470470306</v>
      </c>
      <c r="G10" s="4">
        <f>(D10/C10-1)*100</f>
        <v>17018.473652008513</v>
      </c>
      <c r="H10">
        <f>SQRT(C10^2+D10^2)</f>
        <v>0.1554343702252784</v>
      </c>
      <c r="J10" t="s">
        <v>8</v>
      </c>
      <c r="K10">
        <f>STDEV(L16:L18)</f>
        <v>0.004126684776256198</v>
      </c>
      <c r="L10">
        <f>STDEV(L21:L24)</f>
        <v>0.008181013541263145</v>
      </c>
      <c r="M10">
        <f>STDEV(L27:L29)</f>
        <v>0.0015057612270599331</v>
      </c>
      <c r="O10" s="4">
        <f>(L10/K10-1)*100</f>
        <v>98.2466310083686</v>
      </c>
      <c r="P10">
        <f>SQRT(K10^2+L10^2)</f>
        <v>0.009162887634633288</v>
      </c>
      <c r="R10" t="s">
        <v>8</v>
      </c>
      <c r="S10">
        <f>STDEV(T16:T18)</f>
        <v>0.0008714918124542188</v>
      </c>
      <c r="T10">
        <f>STDEV(T21:T24)</f>
        <v>0.004125040039997457</v>
      </c>
      <c r="U10">
        <f>STDEV(T27:T29)</f>
        <v>0.00566380348069964</v>
      </c>
      <c r="W10" s="4">
        <f>(T10/S10-1)*100</f>
        <v>373.33090007820965</v>
      </c>
      <c r="X10">
        <f>SQRT(S10^2+T10^2)</f>
        <v>0.004216094556666983</v>
      </c>
      <c r="Z10" t="s">
        <v>8</v>
      </c>
      <c r="AA10">
        <f>STDEV(AB16:AB18)</f>
        <v>0.0016460079687630259</v>
      </c>
      <c r="AB10">
        <f>STDEV(AB21:AB24)</f>
        <v>0.013219562109801086</v>
      </c>
      <c r="AC10">
        <f>STDEV(AB27:AB29)</f>
        <v>0.0010062157750267394</v>
      </c>
      <c r="AE10" s="4">
        <f>(AB10/AA10-1)*100</f>
        <v>703.1286822830864</v>
      </c>
      <c r="AF10">
        <f>SQRT(AA10^2+AB10^2)</f>
        <v>0.013321642714324683</v>
      </c>
    </row>
    <row r="12" spans="2:26" ht="12.75">
      <c r="B12" t="s">
        <v>0</v>
      </c>
      <c r="J12" t="s">
        <v>15</v>
      </c>
      <c r="R12" t="s">
        <v>16</v>
      </c>
      <c r="Z12" t="s">
        <v>17</v>
      </c>
    </row>
    <row r="13" spans="2:27" ht="12.75">
      <c r="B13" s="1">
        <v>37899</v>
      </c>
      <c r="C13" s="2">
        <v>0.17569444444444446</v>
      </c>
      <c r="J13" s="1">
        <v>37899</v>
      </c>
      <c r="K13" s="2">
        <v>0.17569444444444446</v>
      </c>
      <c r="R13" s="1">
        <v>37899</v>
      </c>
      <c r="S13" s="2">
        <v>0.17569444444444446</v>
      </c>
      <c r="Z13" s="1">
        <v>37899</v>
      </c>
      <c r="AA13" s="2">
        <v>0.17569444444444446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30">(DATE(2003,5,9)+TIME(22,27,54))+(B16-3135356873.833)/(24*3600)</f>
        <v>37751.17583914352</v>
      </c>
      <c r="B16">
        <v>3135377592.335</v>
      </c>
      <c r="C16" s="3">
        <v>9.999835E-10</v>
      </c>
      <c r="D16" s="3">
        <v>5.219411881</v>
      </c>
      <c r="I16" s="6">
        <f aca="true" t="shared" si="1" ref="I16:I29">(DATE(2003,5,9)+TIME(22,27,54))+(J16-3135356873.833)/(24*3600)</f>
        <v>37751.17595493056</v>
      </c>
      <c r="J16">
        <v>3135377602.339</v>
      </c>
      <c r="K16" s="3">
        <v>9.999841E-10</v>
      </c>
      <c r="L16" s="3">
        <v>5.104754196</v>
      </c>
      <c r="Q16" s="6">
        <f aca="true" t="shared" si="2" ref="Q16:Q29">(DATE(2003,5,9)+TIME(22,27,54))+(R16-3135356873.833)/(24*3600)</f>
        <v>37751.17607641203</v>
      </c>
      <c r="R16">
        <v>3135377612.835</v>
      </c>
      <c r="S16" s="3">
        <v>9.999843E-10</v>
      </c>
      <c r="T16" s="3">
        <v>5.038268262</v>
      </c>
      <c r="Y16" s="6">
        <f aca="true" t="shared" si="3" ref="Y16:Y29">(DATE(2003,5,9)+TIME(22,27,54))+(Z16-3135356873.833)/(24*3600)</f>
        <v>37751.17619799769</v>
      </c>
      <c r="Z16">
        <v>3135377623.34</v>
      </c>
      <c r="AA16" s="3">
        <v>9.999843E-10</v>
      </c>
      <c r="AB16" s="3">
        <v>5.034746544</v>
      </c>
    </row>
    <row r="17" spans="1:28" ht="12.75">
      <c r="A17" s="6">
        <f t="shared" si="0"/>
        <v>37751.176313668984</v>
      </c>
      <c r="B17">
        <v>3135377633.334</v>
      </c>
      <c r="C17" s="3">
        <v>9.999844E-10</v>
      </c>
      <c r="D17" s="3">
        <v>5.220441629</v>
      </c>
      <c r="I17" s="6">
        <f t="shared" si="1"/>
        <v>37751.17642945601</v>
      </c>
      <c r="J17">
        <v>3135377643.338</v>
      </c>
      <c r="K17" s="3">
        <v>9.999838E-10</v>
      </c>
      <c r="L17" s="3">
        <v>5.109685196</v>
      </c>
      <c r="Q17" s="6">
        <f t="shared" si="2"/>
        <v>37751.17654513889</v>
      </c>
      <c r="R17">
        <v>3135377653.333</v>
      </c>
      <c r="S17" s="3">
        <v>9.999838E-10</v>
      </c>
      <c r="T17" s="3">
        <v>5.038718239</v>
      </c>
      <c r="Y17" s="6">
        <f t="shared" si="3"/>
        <v>37751.17666672453</v>
      </c>
      <c r="Z17">
        <v>3135377663.838</v>
      </c>
      <c r="AA17" s="3">
        <v>9.999842E-10</v>
      </c>
      <c r="AB17" s="3">
        <v>5.035842043</v>
      </c>
    </row>
    <row r="18" spans="1:28" ht="12.75">
      <c r="A18" s="6">
        <f t="shared" si="0"/>
        <v>37751.17678819445</v>
      </c>
      <c r="B18">
        <v>3135377674.333</v>
      </c>
      <c r="C18" s="3">
        <v>9.999844E-10</v>
      </c>
      <c r="D18" s="3">
        <v>5.218631387</v>
      </c>
      <c r="I18" s="6">
        <f t="shared" si="1"/>
        <v>37751.17690398148</v>
      </c>
      <c r="J18">
        <v>3135377684.337</v>
      </c>
      <c r="K18" s="3">
        <v>9.999844E-10</v>
      </c>
      <c r="L18" s="3">
        <v>5.112951407</v>
      </c>
      <c r="Q18" s="6">
        <f t="shared" si="2"/>
        <v>37751.17712965278</v>
      </c>
      <c r="R18">
        <v>3135377703.835</v>
      </c>
      <c r="S18" s="3">
        <v>9.999844E-10</v>
      </c>
      <c r="T18" s="3">
        <v>5.039951549</v>
      </c>
      <c r="Y18" s="6">
        <f t="shared" si="3"/>
        <v>37751.17725692129</v>
      </c>
      <c r="Z18">
        <v>3135377714.831</v>
      </c>
      <c r="AA18" s="3">
        <v>9.999844E-10</v>
      </c>
      <c r="AB18" s="3">
        <v>5.032605811</v>
      </c>
    </row>
    <row r="19" spans="1:28" ht="12.75">
      <c r="A19" s="6">
        <f t="shared" si="0"/>
        <v>37751.177378506945</v>
      </c>
      <c r="B19">
        <v>3135377725.336</v>
      </c>
      <c r="C19" s="3">
        <v>9.999834E-10</v>
      </c>
      <c r="D19" s="3">
        <v>5.217202472</v>
      </c>
      <c r="I19" s="6">
        <f t="shared" si="1"/>
        <v>37751.177499976846</v>
      </c>
      <c r="J19">
        <v>3135377735.831</v>
      </c>
      <c r="K19" s="3">
        <v>9.999831E-10</v>
      </c>
      <c r="L19" s="3">
        <v>5.110658233</v>
      </c>
      <c r="Q19" s="6">
        <f t="shared" si="2"/>
        <v>37751.17762157407</v>
      </c>
      <c r="R19">
        <v>3135377746.337</v>
      </c>
      <c r="S19" s="3">
        <v>9.999842E-10</v>
      </c>
      <c r="T19" s="3">
        <v>5.039362098</v>
      </c>
      <c r="Y19" s="6">
        <f t="shared" si="3"/>
        <v>37751.177743043976</v>
      </c>
      <c r="Z19">
        <v>3135377756.832</v>
      </c>
      <c r="AA19" s="3">
        <v>9.999838E-10</v>
      </c>
      <c r="AB19" s="3">
        <v>5.037340614</v>
      </c>
    </row>
    <row r="20" spans="1:28" ht="12.75">
      <c r="A20" s="6">
        <f t="shared" si="0"/>
        <v>37751.17786462963</v>
      </c>
      <c r="B20">
        <v>3135377767.337</v>
      </c>
      <c r="C20" s="3">
        <v>9.999847E-10</v>
      </c>
      <c r="D20" s="3">
        <v>10.23050012</v>
      </c>
      <c r="I20" s="6">
        <f t="shared" si="1"/>
        <v>37751.17798609953</v>
      </c>
      <c r="J20">
        <v>3135377777.832</v>
      </c>
      <c r="K20" s="3">
        <v>9.999838E-10</v>
      </c>
      <c r="L20" s="3">
        <v>5.9380286</v>
      </c>
      <c r="Q20" s="6">
        <f t="shared" si="2"/>
        <v>37751.178107685184</v>
      </c>
      <c r="R20">
        <v>3135377788.337</v>
      </c>
      <c r="S20" s="3">
        <v>9.999839E-10</v>
      </c>
      <c r="T20" s="3">
        <v>5.132006076</v>
      </c>
      <c r="Y20" s="6">
        <f t="shared" si="3"/>
        <v>37751.17822915509</v>
      </c>
      <c r="Z20">
        <v>3135377798.832</v>
      </c>
      <c r="AA20" s="3">
        <v>9.999832E-10</v>
      </c>
      <c r="AB20" s="3">
        <v>5.174177324</v>
      </c>
    </row>
    <row r="21" spans="1:28" ht="12.75">
      <c r="A21" s="6">
        <f t="shared" si="0"/>
        <v>37751.17835074074</v>
      </c>
      <c r="B21">
        <v>3135377809.337</v>
      </c>
      <c r="C21" s="3">
        <v>9.999834E-10</v>
      </c>
      <c r="D21" s="3">
        <v>10.48610094</v>
      </c>
      <c r="I21" s="6">
        <f t="shared" si="1"/>
        <v>37751.178472210646</v>
      </c>
      <c r="J21">
        <v>3135377819.832</v>
      </c>
      <c r="K21" s="3">
        <v>9.999834E-10</v>
      </c>
      <c r="L21" s="3">
        <v>5.924140077</v>
      </c>
      <c r="Q21" s="6">
        <f t="shared" si="2"/>
        <v>37751.17859379629</v>
      </c>
      <c r="R21">
        <v>3135377830.337</v>
      </c>
      <c r="S21" s="3">
        <v>9.999841E-10</v>
      </c>
      <c r="T21" s="3">
        <v>5.129288403</v>
      </c>
      <c r="Y21" s="6">
        <f t="shared" si="3"/>
        <v>37751.1787152662</v>
      </c>
      <c r="Z21">
        <v>3135377840.832</v>
      </c>
      <c r="AA21" s="3">
        <v>9.999842E-10</v>
      </c>
      <c r="AB21" s="3">
        <v>5.181713053</v>
      </c>
    </row>
    <row r="22" spans="1:28" ht="12.75">
      <c r="A22" s="6">
        <f t="shared" si="0"/>
        <v>37751.17883686342</v>
      </c>
      <c r="B22">
        <v>3135377851.338</v>
      </c>
      <c r="C22" s="3">
        <v>9.999844E-10</v>
      </c>
      <c r="D22" s="3">
        <v>10.56786187</v>
      </c>
      <c r="I22" s="6">
        <f t="shared" si="1"/>
        <v>37751.17895833334</v>
      </c>
      <c r="J22">
        <v>3135377861.833</v>
      </c>
      <c r="K22" s="3">
        <v>9.999843E-10</v>
      </c>
      <c r="L22" s="3">
        <v>5.926537809</v>
      </c>
      <c r="Q22" s="6">
        <f t="shared" si="2"/>
        <v>37751.17907991898</v>
      </c>
      <c r="R22">
        <v>3135377872.338</v>
      </c>
      <c r="S22" s="3">
        <v>9.999839E-10</v>
      </c>
      <c r="T22" s="3">
        <v>5.134382426</v>
      </c>
      <c r="Y22" s="6">
        <f t="shared" si="3"/>
        <v>37751.17920138889</v>
      </c>
      <c r="Z22">
        <v>3135377882.833</v>
      </c>
      <c r="AA22" s="3">
        <v>9.99984E-10</v>
      </c>
      <c r="AB22" s="3">
        <v>5.172318464</v>
      </c>
    </row>
    <row r="23" spans="1:28" ht="12.75">
      <c r="A23" s="6">
        <f t="shared" si="0"/>
        <v>37751.17932297453</v>
      </c>
      <c r="B23">
        <v>3135377893.338</v>
      </c>
      <c r="C23" s="3">
        <v>9.999841E-10</v>
      </c>
      <c r="D23" s="3">
        <v>10.59034433</v>
      </c>
      <c r="I23" s="6">
        <f t="shared" si="1"/>
        <v>37751.179444444446</v>
      </c>
      <c r="J23">
        <v>3135377903.833</v>
      </c>
      <c r="K23" s="3">
        <v>9.999843E-10</v>
      </c>
      <c r="L23" s="3">
        <v>5.942169154</v>
      </c>
      <c r="Q23" s="6">
        <f t="shared" si="2"/>
        <v>37751.17956603009</v>
      </c>
      <c r="R23">
        <v>3135377914.338</v>
      </c>
      <c r="S23" s="3">
        <v>9.999843E-10</v>
      </c>
      <c r="T23" s="3">
        <v>5.134347994</v>
      </c>
      <c r="Y23" s="6">
        <f t="shared" si="3"/>
        <v>37751.1796875</v>
      </c>
      <c r="Z23">
        <v>3135377924.833</v>
      </c>
      <c r="AA23" s="3">
        <v>9.99984E-10</v>
      </c>
      <c r="AB23" s="3">
        <v>5.200823614</v>
      </c>
    </row>
    <row r="24" spans="1:28" ht="12.75">
      <c r="A24" s="6">
        <f t="shared" si="0"/>
        <v>37751.17980908565</v>
      </c>
      <c r="B24">
        <v>3135377935.338</v>
      </c>
      <c r="C24" s="3">
        <v>9.999842E-10</v>
      </c>
      <c r="D24" s="3">
        <v>10.25042681</v>
      </c>
      <c r="I24" s="6">
        <f t="shared" si="1"/>
        <v>37751.17992476852</v>
      </c>
      <c r="J24">
        <v>3135377945.333</v>
      </c>
      <c r="K24" s="3">
        <v>9.999844E-10</v>
      </c>
      <c r="L24" s="3">
        <v>5.934427529</v>
      </c>
      <c r="Q24" s="6">
        <f t="shared" si="2"/>
        <v>37751.180040555555</v>
      </c>
      <c r="R24">
        <v>3135377955.337</v>
      </c>
      <c r="S24" s="3">
        <v>9.99984E-10</v>
      </c>
      <c r="T24" s="3">
        <v>5.125953355</v>
      </c>
      <c r="Y24" s="6">
        <f t="shared" si="3"/>
        <v>37751.18015622685</v>
      </c>
      <c r="Z24">
        <v>3135377965.331</v>
      </c>
      <c r="AA24" s="3">
        <v>9.999835E-10</v>
      </c>
      <c r="AB24" s="3">
        <v>5.196628772</v>
      </c>
    </row>
    <row r="25" spans="1:28" ht="12.75">
      <c r="A25" s="6">
        <f t="shared" si="0"/>
        <v>37751.18027202546</v>
      </c>
      <c r="B25">
        <v>3135377975.336</v>
      </c>
      <c r="C25" s="3">
        <v>9.999847E-10</v>
      </c>
      <c r="D25" s="3">
        <v>10.00532338</v>
      </c>
      <c r="I25" s="6">
        <f t="shared" si="1"/>
        <v>37751.1803878125</v>
      </c>
      <c r="J25">
        <v>3135377985.34</v>
      </c>
      <c r="K25" s="3">
        <v>9.999842E-10</v>
      </c>
      <c r="L25" s="3">
        <v>5.923882035</v>
      </c>
      <c r="Q25" s="6">
        <f t="shared" si="2"/>
        <v>37751.18050349537</v>
      </c>
      <c r="R25">
        <v>3135377995.335</v>
      </c>
      <c r="S25" s="3">
        <v>9.99984E-10</v>
      </c>
      <c r="T25" s="3">
        <v>5.11747158</v>
      </c>
      <c r="Y25" s="6">
        <f t="shared" si="3"/>
        <v>37751.18061928241</v>
      </c>
      <c r="Z25">
        <v>3135378005.339</v>
      </c>
      <c r="AA25" s="3">
        <v>9.999841E-10</v>
      </c>
      <c r="AB25" s="3">
        <v>5.214062299</v>
      </c>
    </row>
    <row r="26" spans="1:28" ht="12.75">
      <c r="A26" s="6">
        <f t="shared" si="0"/>
        <v>37751.180734953705</v>
      </c>
      <c r="B26">
        <v>3135378015.333</v>
      </c>
      <c r="C26" s="3">
        <v>9.999861E-10</v>
      </c>
      <c r="D26" s="3">
        <v>9.6275022</v>
      </c>
      <c r="I26" s="6">
        <f t="shared" si="1"/>
        <v>37751.18085075231</v>
      </c>
      <c r="J26">
        <v>3135378025.338</v>
      </c>
      <c r="K26" s="3">
        <v>9.999841E-10</v>
      </c>
      <c r="L26" s="3">
        <v>5.106816085</v>
      </c>
      <c r="Q26" s="6">
        <f t="shared" si="2"/>
        <v>37751.180972222224</v>
      </c>
      <c r="R26">
        <v>3135378035.833</v>
      </c>
      <c r="S26" s="3">
        <v>9.999839E-10</v>
      </c>
      <c r="T26" s="3">
        <v>5.037458023</v>
      </c>
      <c r="Y26" s="6">
        <f t="shared" si="3"/>
        <v>37751.18109380787</v>
      </c>
      <c r="Z26">
        <v>3135378046.338</v>
      </c>
      <c r="AA26" s="3">
        <v>9.999842E-10</v>
      </c>
      <c r="AB26" s="3">
        <v>5.042845656</v>
      </c>
    </row>
    <row r="27" spans="1:28" ht="12.75">
      <c r="A27" s="6">
        <f t="shared" si="0"/>
        <v>37751.18121527778</v>
      </c>
      <c r="B27">
        <v>3135378056.833</v>
      </c>
      <c r="C27" s="3">
        <v>9.999847E-10</v>
      </c>
      <c r="D27" s="3">
        <v>5.226393009</v>
      </c>
      <c r="I27" s="6">
        <f t="shared" si="1"/>
        <v>37751.181336863425</v>
      </c>
      <c r="J27">
        <v>3135378067.338</v>
      </c>
      <c r="K27" s="3">
        <v>9.999842E-10</v>
      </c>
      <c r="L27" s="3">
        <v>5.10469456</v>
      </c>
      <c r="Q27" s="6">
        <f t="shared" si="2"/>
        <v>37751.1814525463</v>
      </c>
      <c r="R27">
        <v>3135378077.333</v>
      </c>
      <c r="S27" s="3">
        <v>9.999841E-10</v>
      </c>
      <c r="T27" s="3">
        <v>5.045384615</v>
      </c>
      <c r="Y27" s="6">
        <f t="shared" si="3"/>
        <v>37751.18156833333</v>
      </c>
      <c r="Z27">
        <v>3135378087.337</v>
      </c>
      <c r="AA27" s="3">
        <v>9.99984E-10</v>
      </c>
      <c r="AB27" s="3">
        <v>5.031641719</v>
      </c>
    </row>
    <row r="28" spans="1:28" ht="12.75">
      <c r="A28" s="6">
        <f t="shared" si="0"/>
        <v>37751.18168400463</v>
      </c>
      <c r="B28">
        <v>3135378097.331</v>
      </c>
      <c r="C28" s="3">
        <v>9.999844E-10</v>
      </c>
      <c r="D28" s="3">
        <v>5.199529265</v>
      </c>
      <c r="I28" s="6">
        <f t="shared" si="1"/>
        <v>37751.18179980324</v>
      </c>
      <c r="J28">
        <v>3135378107.336</v>
      </c>
      <c r="K28" s="3">
        <v>9.999844E-10</v>
      </c>
      <c r="L28" s="3">
        <v>5.107677962</v>
      </c>
      <c r="Q28" s="6">
        <f t="shared" si="2"/>
        <v>37751.18202547454</v>
      </c>
      <c r="R28">
        <v>3135378126.834</v>
      </c>
      <c r="S28" s="3">
        <v>9.999847E-10</v>
      </c>
      <c r="T28" s="3">
        <v>5.054146427</v>
      </c>
      <c r="Y28" s="6">
        <f t="shared" si="3"/>
        <v>37751.1821528588</v>
      </c>
      <c r="Z28">
        <v>3135378137.84</v>
      </c>
      <c r="AA28" s="3">
        <v>9.999844E-10</v>
      </c>
      <c r="AB28" s="3">
        <v>5.030218715</v>
      </c>
    </row>
    <row r="29" spans="1:27" ht="12.75">
      <c r="A29" s="6">
        <f t="shared" si="0"/>
        <v>37751.182274328705</v>
      </c>
      <c r="B29">
        <v>3135378148.335</v>
      </c>
      <c r="C29" s="3">
        <v>9.999843E-10</v>
      </c>
      <c r="D29" s="3">
        <v>5.225388498</v>
      </c>
      <c r="I29" s="6">
        <f t="shared" si="1"/>
        <v>37751.18239591435</v>
      </c>
      <c r="J29">
        <v>3135378158.84</v>
      </c>
      <c r="K29" s="3">
        <v>9.999834E-10</v>
      </c>
      <c r="L29" s="3">
        <v>5.106541838</v>
      </c>
      <c r="Q29" s="6">
        <f t="shared" si="2"/>
        <v>37751.18251738426</v>
      </c>
      <c r="R29">
        <v>3135378169.335</v>
      </c>
      <c r="S29" s="3">
        <v>9.99984E-10</v>
      </c>
      <c r="T29" s="3">
        <v>5.043547885</v>
      </c>
      <c r="Y29" s="6">
        <f t="shared" si="3"/>
        <v>37751.18271998843</v>
      </c>
      <c r="Z29">
        <v>3135378186.84</v>
      </c>
      <c r="AA29" s="3">
        <v>9.999837E-10</v>
      </c>
    </row>
    <row r="30" spans="1:25" ht="12.75">
      <c r="A30" s="6">
        <f t="shared" si="0"/>
        <v>37751.182766238424</v>
      </c>
      <c r="B30">
        <v>3135378190.836</v>
      </c>
      <c r="C30" s="3">
        <v>9.999837E-10</v>
      </c>
      <c r="I30" s="6"/>
      <c r="Q30" s="6"/>
      <c r="Y30" s="6"/>
    </row>
    <row r="31" spans="1:25" ht="12.75">
      <c r="A31" s="6"/>
      <c r="I31" s="6"/>
      <c r="Q31" s="6"/>
      <c r="Y31" s="6"/>
    </row>
    <row r="32" spans="1:25" ht="12.75">
      <c r="A32" s="6"/>
      <c r="I32" s="6"/>
      <c r="Q32" s="6"/>
      <c r="S32" s="3"/>
      <c r="T32" s="3"/>
      <c r="Y32" s="6"/>
    </row>
    <row r="33" spans="1:25" ht="12.75">
      <c r="A33" s="6"/>
      <c r="C33" s="3"/>
      <c r="D33" s="3"/>
      <c r="I33" s="6"/>
      <c r="Q33" s="6"/>
      <c r="S33" s="3"/>
      <c r="T33" s="3"/>
      <c r="Y33" s="6"/>
    </row>
    <row r="34" spans="1:28" ht="12.75">
      <c r="A34" s="6"/>
      <c r="C34" s="3"/>
      <c r="D34" s="3"/>
      <c r="I34" s="6"/>
      <c r="K34" s="3"/>
      <c r="L34" s="3"/>
      <c r="Q34" s="6"/>
      <c r="S34" s="3"/>
      <c r="T34" s="3"/>
      <c r="Y34" s="6"/>
      <c r="AA34" s="3"/>
      <c r="AB34" s="3"/>
    </row>
    <row r="35" spans="1:28" ht="12.75">
      <c r="A35" s="6"/>
      <c r="C35" s="3"/>
      <c r="D35" s="3"/>
      <c r="I35" s="6"/>
      <c r="K35" s="3"/>
      <c r="L35" s="3"/>
      <c r="Q35" s="6"/>
      <c r="S35" s="3"/>
      <c r="T35" s="3"/>
      <c r="Y35" s="6"/>
      <c r="AA35" s="3"/>
      <c r="AB35" s="3"/>
    </row>
    <row r="36" spans="1:28" ht="12.75">
      <c r="A36" s="6"/>
      <c r="C36" s="3"/>
      <c r="D36" s="3"/>
      <c r="I36" s="6"/>
      <c r="K36" s="3"/>
      <c r="L36" s="3"/>
      <c r="Q36" s="6"/>
      <c r="S36" s="3"/>
      <c r="T36" s="3"/>
      <c r="Y36" s="6"/>
      <c r="AA36" s="3"/>
      <c r="AB36" s="3"/>
    </row>
    <row r="37" spans="1:28" ht="12.75">
      <c r="A37" s="6"/>
      <c r="C37" s="3"/>
      <c r="D37" s="3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A1">
      <selection activeCell="D5" sqref="D5"/>
    </sheetView>
  </sheetViews>
  <sheetFormatPr defaultColWidth="9.140625" defaultRowHeight="12.75"/>
  <cols>
    <col min="2" max="2" width="10.57421875" style="0" customWidth="1"/>
    <col min="6" max="6" width="12.57421875" style="0" customWidth="1"/>
    <col min="8" max="8" width="12.0039062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6" ht="12.75">
      <c r="A6" t="s">
        <v>51</v>
      </c>
    </row>
    <row r="7" ht="12.75">
      <c r="A7" t="s">
        <v>52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AVERAGE(D16:D18)</f>
        <v>5.227076981</v>
      </c>
      <c r="D9" s="3">
        <f>AVERAGE(D21:D24)</f>
        <v>10.112989232499999</v>
      </c>
      <c r="E9" s="3">
        <f>AVERAGE(D27:D29)</f>
        <v>5.235450681666666</v>
      </c>
      <c r="F9" s="3">
        <f>(E9/C9-1)*100</f>
        <v>0.16019853346533885</v>
      </c>
      <c r="G9" s="4">
        <f>(D9/C9-1)*100</f>
        <v>93.47312597958464</v>
      </c>
      <c r="H9" s="3">
        <f>D9-C9</f>
        <v>4.885912251499999</v>
      </c>
      <c r="J9" t="s">
        <v>7</v>
      </c>
      <c r="K9" s="3">
        <f>AVERAGE(L16:L18)</f>
        <v>5.105206104333334</v>
      </c>
      <c r="L9" s="3">
        <f>AVERAGE(L21:L24)</f>
        <v>5.99207709025</v>
      </c>
      <c r="M9" s="3">
        <f>AVERAGE(L27:L29)</f>
        <v>5.096787716000001</v>
      </c>
      <c r="N9" s="3">
        <f>(M9/K9-1)*100</f>
        <v>-0.16489810913192793</v>
      </c>
      <c r="O9" s="4">
        <f>(L9/K9-1)*100</f>
        <v>17.37189386269604</v>
      </c>
      <c r="P9" s="3">
        <f>L9-K9</f>
        <v>0.8868709859166657</v>
      </c>
      <c r="R9" t="s">
        <v>7</v>
      </c>
      <c r="S9" s="3">
        <f>AVERAGE(T16:T18)</f>
        <v>5.040116390666667</v>
      </c>
      <c r="T9" s="3">
        <f>AVERAGE(T21:T24)</f>
        <v>5.1329306917499995</v>
      </c>
      <c r="U9" s="3">
        <f>AVERAGE(T27:T29)</f>
        <v>5.036201148333333</v>
      </c>
      <c r="V9" s="3">
        <f>(U9/S9-1)*100</f>
        <v>-0.07768158569877448</v>
      </c>
      <c r="W9" s="4">
        <f>(T9/S9-1)*100</f>
        <v>1.8415110661969436</v>
      </c>
      <c r="X9" s="3">
        <f>T9-S9</f>
        <v>0.09281430108333222</v>
      </c>
      <c r="Z9" t="s">
        <v>7</v>
      </c>
      <c r="AA9" s="3">
        <f>AVERAGE(AB16:AB18)</f>
        <v>5.033143704333333</v>
      </c>
      <c r="AB9" s="3">
        <f>AVERAGE(AB21:AB24)</f>
        <v>5.22417936725</v>
      </c>
      <c r="AC9" s="3">
        <f>AVERAGE(AB27:AB29)</f>
        <v>5.025055224</v>
      </c>
      <c r="AD9" s="3">
        <f>(AC9/AA9-1)*100</f>
        <v>-0.1607043392456542</v>
      </c>
      <c r="AE9" s="4">
        <f>(AB9/AA9-1)*100</f>
        <v>3.7955535176194655</v>
      </c>
      <c r="AF9" s="3">
        <f>AB9-AA9</f>
        <v>0.19103566291666674</v>
      </c>
    </row>
    <row r="10" spans="2:32" ht="12.75">
      <c r="B10" t="s">
        <v>8</v>
      </c>
      <c r="C10">
        <f>STDEV(D16:D18)</f>
        <v>0.0007317255355786267</v>
      </c>
      <c r="D10">
        <f>STDEV(D21:D24)</f>
        <v>0.1404739766546049</v>
      </c>
      <c r="E10">
        <f>STDEV(D27:D29)</f>
        <v>0.0007578289524111885</v>
      </c>
      <c r="G10" s="4">
        <f>(D10/C10-1)*100</f>
        <v>19097.63214816909</v>
      </c>
      <c r="H10">
        <f>SQRT(C10^2+D10^2)</f>
        <v>0.14047588241195674</v>
      </c>
      <c r="J10" t="s">
        <v>8</v>
      </c>
      <c r="K10">
        <f>STDEV(L16:L18)</f>
        <v>0.001209315663340677</v>
      </c>
      <c r="L10">
        <f>STDEV(L21:L24)</f>
        <v>0.015902400322257038</v>
      </c>
      <c r="M10">
        <f>STDEV(L27:L29)</f>
        <v>0.0013664495346356906</v>
      </c>
      <c r="O10" s="4">
        <f>(L10/K10-1)*100</f>
        <v>1214.9916770553864</v>
      </c>
      <c r="P10">
        <f>SQRT(K10^2+L10^2)</f>
        <v>0.015948315910556884</v>
      </c>
      <c r="R10" t="s">
        <v>8</v>
      </c>
      <c r="S10">
        <f>STDEV(T16:T18)</f>
        <v>0.002102725595972444</v>
      </c>
      <c r="T10">
        <f>STDEV(T21:T24)</f>
        <v>0.00533796351136459</v>
      </c>
      <c r="U10">
        <f>STDEV(T27:T29)</f>
        <v>0.0016104494668318548</v>
      </c>
      <c r="W10" s="4">
        <f>(T10/S10-1)*100</f>
        <v>153.8592539886761</v>
      </c>
      <c r="X10">
        <f>SQRT(S10^2+T10^2)</f>
        <v>0.005737186538767713</v>
      </c>
      <c r="Z10" t="s">
        <v>8</v>
      </c>
      <c r="AA10">
        <f>STDEV(AB16:AB18)</f>
        <v>0.00396391504959745</v>
      </c>
      <c r="AB10">
        <f>STDEV(AB21:AB24)</f>
        <v>0.005434236898182022</v>
      </c>
      <c r="AC10">
        <f>STDEV(AB27:AB29)</f>
        <v>0.0026764006574114363</v>
      </c>
      <c r="AE10" s="4">
        <f>(AB10/AA10-1)*100</f>
        <v>37.09266798575535</v>
      </c>
      <c r="AF10">
        <f>SQRT(AA10^2+AB10^2)</f>
        <v>0.006726332818556343</v>
      </c>
    </row>
    <row r="12" spans="2:26" ht="12.75">
      <c r="B12" t="s">
        <v>0</v>
      </c>
      <c r="J12" t="s">
        <v>15</v>
      </c>
      <c r="R12" t="s">
        <v>16</v>
      </c>
      <c r="Z12" t="s">
        <v>17</v>
      </c>
    </row>
    <row r="13" spans="2:27" ht="12.75">
      <c r="B13" s="1">
        <v>37899</v>
      </c>
      <c r="C13" s="2">
        <v>0.1826388888888889</v>
      </c>
      <c r="J13" s="1">
        <v>37899</v>
      </c>
      <c r="K13" s="2">
        <v>0.1826388888888889</v>
      </c>
      <c r="R13" s="1">
        <v>37899</v>
      </c>
      <c r="S13" s="2">
        <v>0.1826388888888889</v>
      </c>
      <c r="Z13" s="1">
        <v>37899</v>
      </c>
      <c r="AA13" s="2">
        <v>0.1826388888888889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30">(DATE(2003,5,9)+TIME(22,27,54))+(B16-3135356873.833)/(24*3600)</f>
        <v>37751.18302087963</v>
      </c>
      <c r="B16">
        <v>3135378212.837</v>
      </c>
      <c r="C16" s="3">
        <v>9.999834E-10</v>
      </c>
      <c r="D16" s="3">
        <v>5.227914427</v>
      </c>
      <c r="I16" s="6">
        <f aca="true" t="shared" si="1" ref="I16:I29">(DATE(2003,5,9)+TIME(22,27,54))+(J16-3135356873.833)/(24*3600)</f>
        <v>37751.18314234953</v>
      </c>
      <c r="J16">
        <v>3135378223.332</v>
      </c>
      <c r="K16" s="3">
        <v>9.99984E-10</v>
      </c>
      <c r="L16" s="3">
        <v>5.106379628</v>
      </c>
      <c r="Q16" s="6">
        <f aca="true" t="shared" si="2" ref="Q16:Q29">(DATE(2003,5,9)+TIME(22,27,54))+(R16-3135356873.833)/(24*3600)</f>
        <v>37751.183263946754</v>
      </c>
      <c r="R16">
        <v>3135378233.838</v>
      </c>
      <c r="S16" s="3">
        <v>9.999842E-10</v>
      </c>
      <c r="T16" s="3">
        <v>5.040261625</v>
      </c>
      <c r="Y16" s="6">
        <f aca="true" t="shared" si="3" ref="Y16:Y29">(DATE(2003,5,9)+TIME(22,27,54))+(Z16-3135356873.833)/(24*3600)</f>
        <v>37751.18338541667</v>
      </c>
      <c r="Z16">
        <v>3135378244.333</v>
      </c>
      <c r="AA16" s="3">
        <v>9.999842E-10</v>
      </c>
      <c r="AB16" s="3">
        <v>5.033758084</v>
      </c>
    </row>
    <row r="17" spans="1:28" ht="12.75">
      <c r="A17" s="6">
        <f t="shared" si="0"/>
        <v>37751.183501203705</v>
      </c>
      <c r="B17">
        <v>3135378254.337</v>
      </c>
      <c r="C17" s="3">
        <v>9.999845E-10</v>
      </c>
      <c r="D17" s="3">
        <v>5.226755394</v>
      </c>
      <c r="I17" s="6">
        <f t="shared" si="1"/>
        <v>37751.183616874994</v>
      </c>
      <c r="J17">
        <v>3135378264.331</v>
      </c>
      <c r="K17" s="3">
        <v>9.999838E-10</v>
      </c>
      <c r="L17" s="3">
        <v>5.103963922</v>
      </c>
      <c r="Q17" s="6">
        <f t="shared" si="2"/>
        <v>37751.18373267361</v>
      </c>
      <c r="R17">
        <v>3135378274.336</v>
      </c>
      <c r="S17" s="3">
        <v>9.999838E-10</v>
      </c>
      <c r="T17" s="3">
        <v>5.042142734</v>
      </c>
      <c r="Y17" s="6">
        <f t="shared" si="3"/>
        <v>37751.18385414351</v>
      </c>
      <c r="Z17">
        <v>3135378284.831</v>
      </c>
      <c r="AA17" s="3">
        <v>9.999843E-10</v>
      </c>
      <c r="AB17" s="3">
        <v>5.028908471</v>
      </c>
    </row>
    <row r="18" spans="1:28" ht="12.75">
      <c r="A18" s="6">
        <f t="shared" si="0"/>
        <v>37751.18397572917</v>
      </c>
      <c r="B18">
        <v>3135378295.336</v>
      </c>
      <c r="C18" s="3">
        <v>9.999838E-10</v>
      </c>
      <c r="D18" s="3">
        <v>5.226561122</v>
      </c>
      <c r="I18" s="6">
        <f t="shared" si="1"/>
        <v>37751.184201400465</v>
      </c>
      <c r="J18">
        <v>3135378314.834</v>
      </c>
      <c r="K18" s="3">
        <v>9.999844E-10</v>
      </c>
      <c r="L18" s="3">
        <v>5.105274763</v>
      </c>
      <c r="Q18" s="6">
        <f t="shared" si="2"/>
        <v>37751.18432298611</v>
      </c>
      <c r="R18">
        <v>3135378325.339</v>
      </c>
      <c r="S18" s="3">
        <v>9.999838E-10</v>
      </c>
      <c r="T18" s="3">
        <v>5.037944813</v>
      </c>
      <c r="Y18" s="6">
        <f t="shared" si="3"/>
        <v>37751.18443865741</v>
      </c>
      <c r="Z18">
        <v>3135378335.333</v>
      </c>
      <c r="AA18" s="3">
        <v>9.99984E-10</v>
      </c>
      <c r="AB18" s="3">
        <v>5.036764558</v>
      </c>
    </row>
    <row r="19" spans="1:28" ht="12.75">
      <c r="A19" s="6">
        <f t="shared" si="0"/>
        <v>37751.18455445601</v>
      </c>
      <c r="B19">
        <v>3135378345.338</v>
      </c>
      <c r="C19" s="3">
        <v>9.999832E-10</v>
      </c>
      <c r="D19" s="3">
        <v>5.225821222</v>
      </c>
      <c r="I19" s="6">
        <f t="shared" si="1"/>
        <v>37751.18467012731</v>
      </c>
      <c r="J19">
        <v>3135378355.332</v>
      </c>
      <c r="K19" s="3">
        <v>9.999837E-10</v>
      </c>
      <c r="L19" s="3">
        <v>5.105601468</v>
      </c>
      <c r="Q19" s="6">
        <f t="shared" si="2"/>
        <v>37751.18479171296</v>
      </c>
      <c r="R19">
        <v>3135378365.837</v>
      </c>
      <c r="S19" s="3">
        <v>9.999842E-10</v>
      </c>
      <c r="T19" s="3">
        <v>5.040863574</v>
      </c>
      <c r="Y19" s="6">
        <f t="shared" si="3"/>
        <v>37751.184913182864</v>
      </c>
      <c r="Z19">
        <v>3135378376.332</v>
      </c>
      <c r="AA19" s="3">
        <v>9.999838E-10</v>
      </c>
      <c r="AB19" s="3">
        <v>5.031906875</v>
      </c>
    </row>
    <row r="20" spans="1:28" ht="12.75">
      <c r="A20" s="6">
        <f t="shared" si="0"/>
        <v>37751.185028981476</v>
      </c>
      <c r="B20">
        <v>3135378386.337</v>
      </c>
      <c r="C20" s="3">
        <v>9.999843E-10</v>
      </c>
      <c r="D20" s="3">
        <v>10.14922022</v>
      </c>
      <c r="I20" s="6">
        <f t="shared" si="1"/>
        <v>37751.18514476852</v>
      </c>
      <c r="J20">
        <v>3135378396.341</v>
      </c>
      <c r="K20" s="3">
        <v>9.999844E-10</v>
      </c>
      <c r="L20" s="3">
        <v>6.002196313</v>
      </c>
      <c r="Q20" s="6">
        <f t="shared" si="2"/>
        <v>37751.185260451384</v>
      </c>
      <c r="R20">
        <v>3135378406.336</v>
      </c>
      <c r="S20" s="3">
        <v>9.999837E-10</v>
      </c>
      <c r="T20" s="3">
        <v>5.131034169</v>
      </c>
      <c r="Y20" s="6">
        <f t="shared" si="3"/>
        <v>37751.18548612268</v>
      </c>
      <c r="Z20">
        <v>3135378425.834</v>
      </c>
      <c r="AA20" s="3">
        <v>9.999834E-10</v>
      </c>
      <c r="AB20" s="3">
        <v>5.207406985</v>
      </c>
    </row>
    <row r="21" spans="1:28" ht="12.75">
      <c r="A21" s="6">
        <f t="shared" si="0"/>
        <v>37751.185607708336</v>
      </c>
      <c r="B21">
        <v>3135378436.339</v>
      </c>
      <c r="C21" s="3">
        <v>9.999839E-10</v>
      </c>
      <c r="D21" s="3">
        <v>10.10843119</v>
      </c>
      <c r="I21" s="6">
        <f t="shared" si="1"/>
        <v>37751.18572337963</v>
      </c>
      <c r="J21">
        <v>3135378446.333</v>
      </c>
      <c r="K21" s="3">
        <v>9.999839E-10</v>
      </c>
      <c r="L21" s="3">
        <v>5.992129516</v>
      </c>
      <c r="Q21" s="6">
        <f t="shared" si="2"/>
        <v>37751.185833379626</v>
      </c>
      <c r="R21">
        <v>3135378455.837</v>
      </c>
      <c r="S21" s="3">
        <v>9.99984E-10</v>
      </c>
      <c r="T21" s="3">
        <v>5.126694325</v>
      </c>
      <c r="Y21" s="6">
        <f t="shared" si="3"/>
        <v>37751.185954849534</v>
      </c>
      <c r="Z21">
        <v>3135378466.332</v>
      </c>
      <c r="AA21" s="3">
        <v>9.999837E-10</v>
      </c>
      <c r="AB21" s="3">
        <v>5.221240997</v>
      </c>
    </row>
    <row r="22" spans="1:28" ht="12.75">
      <c r="A22" s="6">
        <f t="shared" si="0"/>
        <v>37751.18607063657</v>
      </c>
      <c r="B22">
        <v>3135378476.336</v>
      </c>
      <c r="C22" s="3">
        <v>9.999843E-10</v>
      </c>
      <c r="D22" s="3">
        <v>9.92515558</v>
      </c>
      <c r="I22" s="6">
        <f t="shared" si="1"/>
        <v>37751.18618643519</v>
      </c>
      <c r="J22">
        <v>3135378486.341</v>
      </c>
      <c r="K22" s="3">
        <v>9.99984E-10</v>
      </c>
      <c r="L22" s="3">
        <v>5.971176186</v>
      </c>
      <c r="Q22" s="6">
        <f t="shared" si="2"/>
        <v>37751.18630210648</v>
      </c>
      <c r="R22">
        <v>3135378496.335</v>
      </c>
      <c r="S22" s="3">
        <v>9.999834E-10</v>
      </c>
      <c r="T22" s="3">
        <v>5.138740612</v>
      </c>
      <c r="Y22" s="6">
        <f t="shared" si="3"/>
        <v>37751.186521979165</v>
      </c>
      <c r="Z22">
        <v>3135378515.332</v>
      </c>
      <c r="AA22" s="3">
        <v>9.999839E-10</v>
      </c>
      <c r="AB22" s="3">
        <v>5.231685668</v>
      </c>
    </row>
    <row r="23" spans="1:28" ht="12.75">
      <c r="A23" s="6">
        <f t="shared" si="0"/>
        <v>37751.186631979166</v>
      </c>
      <c r="B23">
        <v>3135378524.836</v>
      </c>
      <c r="C23" s="3">
        <v>9.999853E-10</v>
      </c>
      <c r="D23" s="3">
        <v>10.15727518</v>
      </c>
      <c r="I23" s="6">
        <f t="shared" si="1"/>
        <v>37751.186753449074</v>
      </c>
      <c r="J23">
        <v>3135378535.331</v>
      </c>
      <c r="K23" s="3">
        <v>9.999841E-10</v>
      </c>
      <c r="L23" s="3">
        <v>5.995273642</v>
      </c>
      <c r="Q23" s="6">
        <f t="shared" si="2"/>
        <v>37751.18686923611</v>
      </c>
      <c r="R23">
        <v>3135378545.335</v>
      </c>
      <c r="S23" s="3">
        <v>9.999844E-10</v>
      </c>
      <c r="T23" s="3">
        <v>5.130619713</v>
      </c>
      <c r="Y23" s="6">
        <f t="shared" si="3"/>
        <v>37751.18709490741</v>
      </c>
      <c r="Z23">
        <v>3135378564.833</v>
      </c>
      <c r="AA23" s="3">
        <v>9.999834E-10</v>
      </c>
      <c r="AB23" s="3">
        <v>5.219328183</v>
      </c>
    </row>
    <row r="24" spans="1:28" ht="12.75">
      <c r="A24" s="6">
        <f t="shared" si="0"/>
        <v>37751.18721650463</v>
      </c>
      <c r="B24">
        <v>3135378575.339</v>
      </c>
      <c r="C24" s="3">
        <v>9.999837E-10</v>
      </c>
      <c r="D24" s="3">
        <v>10.26109498</v>
      </c>
      <c r="I24" s="6">
        <f t="shared" si="1"/>
        <v>37751.18733217593</v>
      </c>
      <c r="J24">
        <v>3135378585.333</v>
      </c>
      <c r="K24" s="3">
        <v>9.999843E-10</v>
      </c>
      <c r="L24" s="3">
        <v>6.009729017</v>
      </c>
      <c r="Q24" s="6">
        <f t="shared" si="2"/>
        <v>37751.18744796296</v>
      </c>
      <c r="R24">
        <v>3135378595.337</v>
      </c>
      <c r="S24" s="3">
        <v>9.99984E-10</v>
      </c>
      <c r="T24" s="3">
        <v>5.135668117</v>
      </c>
      <c r="Y24" s="6">
        <f t="shared" si="3"/>
        <v>37751.18756943287</v>
      </c>
      <c r="Z24">
        <v>3135378605.832</v>
      </c>
      <c r="AA24" s="3">
        <v>9.999838E-10</v>
      </c>
      <c r="AB24" s="3">
        <v>5.224462621</v>
      </c>
    </row>
    <row r="25" spans="1:28" ht="12.75">
      <c r="A25" s="6">
        <f t="shared" si="0"/>
        <v>37751.18769103009</v>
      </c>
      <c r="B25">
        <v>3135378616.338</v>
      </c>
      <c r="C25" s="3">
        <v>9.999834E-10</v>
      </c>
      <c r="D25" s="3">
        <v>10.12464126</v>
      </c>
      <c r="I25" s="6">
        <f t="shared" si="1"/>
        <v>37751.18780670138</v>
      </c>
      <c r="J25">
        <v>3135378626.332</v>
      </c>
      <c r="K25" s="3">
        <v>9.999845E-10</v>
      </c>
      <c r="L25" s="3">
        <v>5.997197762</v>
      </c>
      <c r="Q25" s="6">
        <f t="shared" si="2"/>
        <v>37751.188032488426</v>
      </c>
      <c r="R25">
        <v>3135378645.84</v>
      </c>
      <c r="S25" s="3">
        <v>9.999828E-10</v>
      </c>
      <c r="T25" s="3">
        <v>5.135792014</v>
      </c>
      <c r="Y25" s="6">
        <f t="shared" si="3"/>
        <v>37751.188153958334</v>
      </c>
      <c r="Z25">
        <v>3135378656.335</v>
      </c>
      <c r="AA25" s="3">
        <v>9.999837E-10</v>
      </c>
      <c r="AB25" s="3">
        <v>5.141774588</v>
      </c>
    </row>
    <row r="26" spans="1:28" ht="12.75">
      <c r="A26" s="6">
        <f t="shared" si="0"/>
        <v>37751.18826974537</v>
      </c>
      <c r="B26">
        <v>3135378666.339</v>
      </c>
      <c r="C26" s="3">
        <v>9.999837E-10</v>
      </c>
      <c r="D26" s="3">
        <v>5.235399735</v>
      </c>
      <c r="I26" s="6">
        <f t="shared" si="1"/>
        <v>37751.18838542824</v>
      </c>
      <c r="J26">
        <v>3135378676.334</v>
      </c>
      <c r="K26" s="3">
        <v>9.999842E-10</v>
      </c>
      <c r="L26" s="3">
        <v>5.100384506</v>
      </c>
      <c r="Q26" s="6">
        <f t="shared" si="2"/>
        <v>37751.18850121528</v>
      </c>
      <c r="R26">
        <v>3135378686.338</v>
      </c>
      <c r="S26" s="3">
        <v>9.999843E-10</v>
      </c>
      <c r="T26" s="3">
        <v>5.041180012</v>
      </c>
      <c r="Y26" s="6">
        <f t="shared" si="3"/>
        <v>37751.18861689815</v>
      </c>
      <c r="Z26">
        <v>3135378696.333</v>
      </c>
      <c r="AA26" s="3">
        <v>9.999842E-10</v>
      </c>
      <c r="AB26" s="3">
        <v>5.027723942</v>
      </c>
    </row>
    <row r="27" spans="1:28" ht="12.75">
      <c r="A27" s="6">
        <f t="shared" si="0"/>
        <v>37751.18873268518</v>
      </c>
      <c r="B27">
        <v>3135378706.337</v>
      </c>
      <c r="C27" s="3">
        <v>9.999837E-10</v>
      </c>
      <c r="D27" s="3">
        <v>5.236030268</v>
      </c>
      <c r="I27" s="6">
        <f t="shared" si="1"/>
        <v>37751.18885415509</v>
      </c>
      <c r="J27">
        <v>3135378716.832</v>
      </c>
      <c r="K27" s="3">
        <v>9.999844E-10</v>
      </c>
      <c r="L27" s="3">
        <v>5.097630731</v>
      </c>
      <c r="Q27" s="6">
        <f t="shared" si="2"/>
        <v>37751.18897574074</v>
      </c>
      <c r="R27">
        <v>3135378727.337</v>
      </c>
      <c r="S27" s="3">
        <v>9.999847E-10</v>
      </c>
      <c r="T27" s="3">
        <v>5.035315863</v>
      </c>
      <c r="Y27" s="6">
        <f t="shared" si="3"/>
        <v>37751.18909142361</v>
      </c>
      <c r="Z27">
        <v>3135378737.332</v>
      </c>
      <c r="AA27" s="3">
        <v>9.999841E-10</v>
      </c>
      <c r="AB27" s="3">
        <v>5.022201515</v>
      </c>
    </row>
    <row r="28" spans="1:28" ht="12.75">
      <c r="A28" s="6">
        <f t="shared" si="0"/>
        <v>37751.18920721065</v>
      </c>
      <c r="B28">
        <v>3135378747.336</v>
      </c>
      <c r="C28" s="3">
        <v>9.999841E-10</v>
      </c>
      <c r="D28" s="3">
        <v>5.234593117</v>
      </c>
      <c r="I28" s="6">
        <f t="shared" si="1"/>
        <v>37751.18943288195</v>
      </c>
      <c r="J28">
        <v>3135378766.834</v>
      </c>
      <c r="K28" s="3">
        <v>9.999837E-10</v>
      </c>
      <c r="L28" s="3">
        <v>5.097521275</v>
      </c>
      <c r="Q28" s="6">
        <f t="shared" si="2"/>
        <v>37751.18955446759</v>
      </c>
      <c r="R28">
        <v>3135378777.339</v>
      </c>
      <c r="S28" s="3">
        <v>9.999842E-10</v>
      </c>
      <c r="T28" s="3">
        <v>5.035227546</v>
      </c>
      <c r="Y28" s="6">
        <f t="shared" si="3"/>
        <v>37751.18967013889</v>
      </c>
      <c r="Z28">
        <v>3135378787.333</v>
      </c>
      <c r="AA28" s="3">
        <v>9.999841E-10</v>
      </c>
      <c r="AB28" s="3">
        <v>5.025454762</v>
      </c>
    </row>
    <row r="29" spans="1:28" ht="12.75">
      <c r="A29" s="6">
        <f t="shared" si="0"/>
        <v>37751.189785937495</v>
      </c>
      <c r="B29">
        <v>3135378797.338</v>
      </c>
      <c r="C29" s="3">
        <v>9.999839E-10</v>
      </c>
      <c r="D29" s="3">
        <v>5.23572866</v>
      </c>
      <c r="I29" s="6">
        <f t="shared" si="1"/>
        <v>37751.18990160879</v>
      </c>
      <c r="J29">
        <v>3135378807.332</v>
      </c>
      <c r="K29" s="3">
        <v>9.999847E-10</v>
      </c>
      <c r="L29" s="3">
        <v>5.095211142</v>
      </c>
      <c r="Q29" s="6">
        <f t="shared" si="2"/>
        <v>37751.1900174074</v>
      </c>
      <c r="R29">
        <v>3135378817.337</v>
      </c>
      <c r="S29" s="3">
        <v>9.999837E-10</v>
      </c>
      <c r="T29" s="3">
        <v>5.038060036</v>
      </c>
      <c r="Y29" s="6">
        <f t="shared" si="3"/>
        <v>37751.19013887731</v>
      </c>
      <c r="Z29">
        <v>3135378827.832</v>
      </c>
      <c r="AA29" s="3">
        <v>9.999843E-10</v>
      </c>
      <c r="AB29" s="3">
        <v>5.027509395</v>
      </c>
    </row>
    <row r="30" spans="1:25" ht="12.75">
      <c r="A30" s="6">
        <f t="shared" si="0"/>
        <v>37751.19017944444</v>
      </c>
      <c r="B30">
        <v>3135378831.337</v>
      </c>
      <c r="C30" s="3">
        <v>9.99984E-10</v>
      </c>
      <c r="I30" s="6"/>
      <c r="J30">
        <v>3135378834.832</v>
      </c>
      <c r="K30" s="3">
        <v>9.999837E-10</v>
      </c>
      <c r="Q30" s="6"/>
      <c r="Y30" s="6"/>
    </row>
    <row r="31" spans="1:25" ht="12.75">
      <c r="A31" s="6"/>
      <c r="B31">
        <v>3135378838.837</v>
      </c>
      <c r="C31" s="3">
        <v>9.99984E-10</v>
      </c>
      <c r="I31" s="6"/>
      <c r="Q31" s="6"/>
      <c r="Y31" s="6"/>
    </row>
    <row r="32" spans="1:25" ht="12.75">
      <c r="A32" s="6"/>
      <c r="I32" s="6"/>
      <c r="Q32" s="6"/>
      <c r="Y32" s="6"/>
    </row>
    <row r="33" spans="1:25" ht="12.75">
      <c r="A33" s="6"/>
      <c r="I33" s="6"/>
      <c r="Q33" s="6"/>
      <c r="S33" s="3"/>
      <c r="T33" s="3"/>
      <c r="Y33" s="6"/>
    </row>
    <row r="34" spans="1:25" ht="12.75">
      <c r="A34" s="6"/>
      <c r="I34" s="6"/>
      <c r="Q34" s="6"/>
      <c r="S34" s="3"/>
      <c r="T34" s="3"/>
      <c r="Y34" s="6"/>
    </row>
    <row r="35" spans="1:28" ht="12.75">
      <c r="A35" s="6"/>
      <c r="I35" s="6"/>
      <c r="Q35" s="6"/>
      <c r="S35" s="3"/>
      <c r="T35" s="3"/>
      <c r="Y35" s="6"/>
      <c r="AA35" s="3"/>
      <c r="AB35" s="3"/>
    </row>
    <row r="36" spans="1:28" ht="12.75">
      <c r="A36" s="6"/>
      <c r="I36" s="6"/>
      <c r="Q36" s="6"/>
      <c r="S36" s="3"/>
      <c r="T36" s="3"/>
      <c r="Y36" s="6"/>
      <c r="AA36" s="3"/>
      <c r="AB36" s="3"/>
    </row>
    <row r="37" spans="1:28" ht="12.75">
      <c r="A37" s="6"/>
      <c r="I37" s="6"/>
      <c r="K37" s="3"/>
      <c r="L37" s="3"/>
      <c r="Q37" s="6"/>
      <c r="S37" s="3"/>
      <c r="T37" s="3"/>
      <c r="Y37" s="6"/>
      <c r="AA37" s="3"/>
      <c r="AB37" s="3"/>
    </row>
    <row r="38" spans="1:28" ht="12.75">
      <c r="A38" s="6"/>
      <c r="C38" s="3"/>
      <c r="D38" s="3"/>
      <c r="I38" s="6"/>
      <c r="K38" s="3"/>
      <c r="L38" s="3"/>
      <c r="Q38" s="6"/>
      <c r="S38" s="3"/>
      <c r="T38" s="3"/>
      <c r="Y38" s="6"/>
      <c r="AA38" s="3"/>
      <c r="AB38" s="3"/>
    </row>
    <row r="39" spans="1:28" ht="12.75">
      <c r="A39" s="6"/>
      <c r="C39" s="3"/>
      <c r="D39" s="3"/>
      <c r="I39" s="6"/>
      <c r="K39" s="3"/>
      <c r="L39" s="3"/>
      <c r="Q39" s="6"/>
      <c r="S39" s="3"/>
      <c r="T39" s="3"/>
      <c r="Y39" s="6"/>
      <c r="AA39" s="3"/>
      <c r="AB39" s="3"/>
    </row>
    <row r="40" spans="1:28" ht="12.75">
      <c r="A40" s="6"/>
      <c r="C40" s="3"/>
      <c r="D40" s="3"/>
      <c r="I40" s="6"/>
      <c r="K40" s="3"/>
      <c r="L40" s="3"/>
      <c r="Q40" s="6"/>
      <c r="S40" s="3"/>
      <c r="T40" s="3"/>
      <c r="Y40" s="6"/>
      <c r="AA40" s="3"/>
      <c r="AB40" s="3"/>
    </row>
    <row r="41" spans="1:28" ht="12.75">
      <c r="A41" s="6"/>
      <c r="C41" s="3"/>
      <c r="D41" s="3"/>
      <c r="I41" s="6"/>
      <c r="K41" s="3"/>
      <c r="L41" s="3"/>
      <c r="Q41" s="6"/>
      <c r="S41" s="3"/>
      <c r="T41" s="3"/>
      <c r="Y41" s="6"/>
      <c r="AA41" s="3"/>
      <c r="AB41" s="3"/>
    </row>
    <row r="42" spans="1:28" ht="12.75">
      <c r="A42" s="6"/>
      <c r="C42" s="3"/>
      <c r="D42" s="3"/>
      <c r="I42" s="6"/>
      <c r="K42" s="3"/>
      <c r="L42" s="3"/>
      <c r="Q42" s="6"/>
      <c r="S42" s="3"/>
      <c r="T42" s="3"/>
      <c r="Y42" s="6"/>
      <c r="AA42" s="3"/>
      <c r="AB42" s="3"/>
    </row>
    <row r="43" spans="1:28" ht="12.75">
      <c r="A43" s="6"/>
      <c r="C43" s="3"/>
      <c r="D43" s="3"/>
      <c r="I43" s="6"/>
      <c r="K43" s="3"/>
      <c r="L43" s="3"/>
      <c r="Q43" s="6"/>
      <c r="S43" s="3"/>
      <c r="T43" s="3"/>
      <c r="Y43" s="6"/>
      <c r="AA43" s="3"/>
      <c r="AB43" s="3"/>
    </row>
    <row r="44" spans="1:28" ht="12.75">
      <c r="A44" s="6"/>
      <c r="C44" s="3"/>
      <c r="D44" s="3"/>
      <c r="I44" s="6"/>
      <c r="K44" s="3"/>
      <c r="L44" s="3"/>
      <c r="Q44" s="6"/>
      <c r="S44" s="3"/>
      <c r="T44" s="3"/>
      <c r="Y44" s="6"/>
      <c r="AA44" s="3"/>
      <c r="AB44" s="3"/>
    </row>
    <row r="45" spans="1:27" ht="12.75">
      <c r="A45" s="6"/>
      <c r="C45" s="3"/>
      <c r="D45" s="3"/>
      <c r="I45" s="6"/>
      <c r="K45" s="3"/>
      <c r="L45" s="3"/>
      <c r="Q45" s="6"/>
      <c r="S45" s="3"/>
      <c r="Y45" s="6"/>
      <c r="AA45" s="3"/>
    </row>
    <row r="46" spans="1:28" ht="12.75">
      <c r="A46" s="6"/>
      <c r="C46" s="3"/>
      <c r="D46" s="3"/>
      <c r="I46" s="6"/>
      <c r="K46" s="3"/>
      <c r="L46" s="3"/>
      <c r="Q46" s="6"/>
      <c r="S46" s="3"/>
      <c r="T46" s="3"/>
      <c r="Y46" s="6"/>
      <c r="AA46" s="3"/>
      <c r="AB46" s="3"/>
    </row>
    <row r="47" spans="3:11" ht="12.75">
      <c r="C47" s="3"/>
      <c r="K47" s="3"/>
    </row>
    <row r="48" ht="12.75">
      <c r="C48" s="3"/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workbookViewId="0" topLeftCell="I1">
      <selection activeCell="M5" sqref="M5"/>
    </sheetView>
  </sheetViews>
  <sheetFormatPr defaultColWidth="9.140625" defaultRowHeight="12.75"/>
  <cols>
    <col min="2" max="2" width="10.57421875" style="0" customWidth="1"/>
    <col min="6" max="6" width="12.57421875" style="0" customWidth="1"/>
    <col min="8" max="8" width="12.00390625" style="0" bestFit="1" customWidth="1"/>
    <col min="12" max="12" width="11.28125" style="0" customWidth="1"/>
    <col min="14" max="14" width="13.7109375" style="0" bestFit="1" customWidth="1"/>
    <col min="16" max="16" width="12.00390625" style="0" bestFit="1" customWidth="1"/>
    <col min="30" max="30" width="10.00390625" style="0" bestFit="1" customWidth="1"/>
  </cols>
  <sheetData>
    <row r="1" ht="12.75">
      <c r="I1" t="s">
        <v>18</v>
      </c>
    </row>
    <row r="2" ht="12.75">
      <c r="I2" t="s">
        <v>53</v>
      </c>
    </row>
    <row r="3" ht="12.75">
      <c r="I3" t="s">
        <v>54</v>
      </c>
    </row>
    <row r="4" ht="12.75">
      <c r="I4" t="s">
        <v>55</v>
      </c>
    </row>
    <row r="6" ht="12.75">
      <c r="I6" t="s">
        <v>56</v>
      </c>
    </row>
    <row r="7" ht="12.75">
      <c r="I7" t="s">
        <v>57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AVERAGE(D16:D18)</f>
        <v>5.255542130000001</v>
      </c>
      <c r="D9" s="3">
        <f>AVERAGE(D21:D41)</f>
        <v>10.353215698095239</v>
      </c>
      <c r="E9" s="3">
        <f>AVERAGE(D44:D45)</f>
        <v>5.291015166499999</v>
      </c>
      <c r="F9" s="3">
        <f>(E9/C9-1)*100</f>
        <v>0.6749643637619984</v>
      </c>
      <c r="G9" s="4">
        <f>(D9/C9-1)*100</f>
        <v>96.99615076808901</v>
      </c>
      <c r="H9" s="3">
        <f>D9-C9</f>
        <v>5.097673568095238</v>
      </c>
      <c r="J9" t="s">
        <v>7</v>
      </c>
      <c r="K9" s="3">
        <f>AVERAGE(L16:L18)</f>
        <v>5.103224833</v>
      </c>
      <c r="L9" s="3">
        <f>AVERAGE(L21:L41)</f>
        <v>6.102769774952381</v>
      </c>
      <c r="M9" s="3">
        <f>AVERAGE(L44:L45)</f>
        <v>5.078554969</v>
      </c>
      <c r="N9" s="3">
        <f>(M9/K9-1)*100</f>
        <v>-0.4834171491029049</v>
      </c>
      <c r="O9" s="4">
        <f>(L9/K9-1)*100</f>
        <v>19.58653546849092</v>
      </c>
      <c r="P9" s="3">
        <f>L9-K9</f>
        <v>0.9995449419523812</v>
      </c>
      <c r="R9" t="s">
        <v>7</v>
      </c>
      <c r="S9" s="3">
        <f>AVERAGE(T16:T18)</f>
        <v>5.0458179586666665</v>
      </c>
      <c r="T9" s="3">
        <f>AVERAGE(T21:T41)</f>
        <v>5.122831375571429</v>
      </c>
      <c r="U9" s="3">
        <f>AVERAGE(T44:T45)</f>
        <v>5.039563119</v>
      </c>
      <c r="V9" s="3">
        <f>(U9/S9-1)*100</f>
        <v>-0.12396086656124572</v>
      </c>
      <c r="W9" s="4">
        <f>(T9/S9-1)*100</f>
        <v>1.526282111951427</v>
      </c>
      <c r="X9" s="3">
        <f>T9-S9</f>
        <v>0.07701341690476227</v>
      </c>
      <c r="Z9" t="s">
        <v>7</v>
      </c>
      <c r="AA9" s="3">
        <f>AVERAGE(AB16:AB18)</f>
        <v>5.032526995333334</v>
      </c>
      <c r="AB9" s="3">
        <f>AVERAGE(AB21:AB41)</f>
        <v>5.266071618428572</v>
      </c>
      <c r="AC9" s="3">
        <f>AVERAGE(AB44:AB45)</f>
        <v>5.007720175999999</v>
      </c>
      <c r="AD9" s="3">
        <f>(AC9/AA9-1)*100</f>
        <v>-0.49292968237105717</v>
      </c>
      <c r="AE9" s="4">
        <f>(AB9/AA9-1)*100</f>
        <v>4.640702837993804</v>
      </c>
      <c r="AF9" s="3">
        <f>AB9-AA9</f>
        <v>0.23354462309523782</v>
      </c>
    </row>
    <row r="10" spans="2:32" ht="12.75">
      <c r="B10" t="s">
        <v>8</v>
      </c>
      <c r="C10">
        <f>STDEV(D16:D18)</f>
        <v>0.0033706988817766184</v>
      </c>
      <c r="D10">
        <f>STDEV(D21:D41)</f>
        <v>0.3993814499684818</v>
      </c>
      <c r="E10">
        <f>STDEV(D44:D45)</f>
        <v>0.000261408209577806</v>
      </c>
      <c r="G10" s="4">
        <f>(D10/C10-1)*100</f>
        <v>11748.624394415705</v>
      </c>
      <c r="H10">
        <f>SQRT(C10^2+D10^2)</f>
        <v>0.39939567372453916</v>
      </c>
      <c r="J10" t="s">
        <v>8</v>
      </c>
      <c r="K10">
        <f>STDEV(L16:L18)</f>
        <v>0.002144367017808933</v>
      </c>
      <c r="L10">
        <f>STDEV(L21:L41)</f>
        <v>0.027190492721971996</v>
      </c>
      <c r="M10">
        <f>STDEV(L44:L45)</f>
        <v>1.920509382184087E-05</v>
      </c>
      <c r="O10" s="4">
        <f>(L10/K10-1)*100</f>
        <v>1167.9962196841957</v>
      </c>
      <c r="P10">
        <f>SQRT(K10^2+L10^2)</f>
        <v>0.0272749189617619</v>
      </c>
      <c r="R10" t="s">
        <v>8</v>
      </c>
      <c r="S10">
        <f>STDEV(T16:T18)</f>
        <v>0.001819830520974586</v>
      </c>
      <c r="T10">
        <f>STDEV(T21:T41)</f>
        <v>0.05392998291438501</v>
      </c>
      <c r="U10">
        <f>STDEV(T44:T45)</f>
        <v>0.0020102480070574172</v>
      </c>
      <c r="W10" s="4">
        <f>(T10/S10-1)*100</f>
        <v>2863.4618330009944</v>
      </c>
      <c r="X10">
        <f>SQRT(S10^2+T10^2)</f>
        <v>0.0539606786490953</v>
      </c>
      <c r="Z10" t="s">
        <v>8</v>
      </c>
      <c r="AA10">
        <f>STDEV(AB16:AB18)</f>
        <v>0.0026653837317931884</v>
      </c>
      <c r="AB10">
        <f>STDEV(AB21:AB41)</f>
        <v>0.021067560679407554</v>
      </c>
      <c r="AC10">
        <f>STDEV(AB44:AB45)</f>
        <v>0.0007953367389992003</v>
      </c>
      <c r="AE10" s="4">
        <f>(AB10/AA10-1)*100</f>
        <v>690.4137940105887</v>
      </c>
      <c r="AF10">
        <f>SQRT(AA10^2+AB10^2)</f>
        <v>0.021235498190959098</v>
      </c>
    </row>
    <row r="12" spans="2:26" ht="12.75">
      <c r="B12" t="s">
        <v>0</v>
      </c>
      <c r="J12" t="s">
        <v>15</v>
      </c>
      <c r="R12" t="s">
        <v>16</v>
      </c>
      <c r="Z12" t="s">
        <v>17</v>
      </c>
    </row>
    <row r="13" spans="2:27" ht="12.75">
      <c r="B13" s="1">
        <v>37899</v>
      </c>
      <c r="C13" s="2">
        <v>0.19930555555555554</v>
      </c>
      <c r="J13" s="1">
        <v>37899</v>
      </c>
      <c r="K13" s="2">
        <v>0.19930555555555554</v>
      </c>
      <c r="R13" s="1">
        <v>37899</v>
      </c>
      <c r="S13" s="2">
        <v>0.19930555555555554</v>
      </c>
      <c r="Z13" s="1">
        <v>37899</v>
      </c>
      <c r="AA13" s="2">
        <v>0.19930555555555554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46">(DATE(2003,5,9)+TIME(22,27,54))+(B16-3135356873.833)/(24*3600)</f>
        <v>37751.19953131945</v>
      </c>
      <c r="B16">
        <v>3135379639.339</v>
      </c>
      <c r="C16" s="3">
        <v>9.999838E-10</v>
      </c>
      <c r="D16" s="3">
        <v>5.25785131</v>
      </c>
      <c r="I16" s="6">
        <f aca="true" t="shared" si="1" ref="I16:I46">(DATE(2003,5,9)+TIME(22,27,54))+(J16-3135356873.833)/(24*3600)</f>
        <v>37751.19965278935</v>
      </c>
      <c r="J16">
        <v>3135379649.834</v>
      </c>
      <c r="K16" s="3">
        <v>9.99984E-10</v>
      </c>
      <c r="L16" s="3">
        <v>5.103280707</v>
      </c>
      <c r="Q16" s="6">
        <f aca="true" t="shared" si="2" ref="Q16:Q45">(DATE(2003,5,9)+TIME(22,27,54))+(R16-3135356873.833)/(24*3600)</f>
        <v>37751.199774375</v>
      </c>
      <c r="R16">
        <v>3135379660.339</v>
      </c>
      <c r="S16" s="3">
        <v>9.999841E-10</v>
      </c>
      <c r="T16" s="3">
        <v>5.045111924</v>
      </c>
      <c r="Y16" s="6">
        <f aca="true" t="shared" si="3" ref="Y16:Y45">(DATE(2003,5,9)+TIME(22,27,54))+(Z16-3135356873.833)/(24*3600)</f>
        <v>37751.19989584491</v>
      </c>
      <c r="Z16">
        <v>3135379670.834</v>
      </c>
      <c r="AA16" s="3">
        <v>9.999842E-10</v>
      </c>
      <c r="AB16" s="3">
        <v>5.035587271</v>
      </c>
    </row>
    <row r="17" spans="1:28" ht="12.75">
      <c r="A17" s="6">
        <f t="shared" si="0"/>
        <v>37751.20001743056</v>
      </c>
      <c r="B17">
        <v>3135379681.339</v>
      </c>
      <c r="C17" s="3">
        <v>9.999833E-10</v>
      </c>
      <c r="D17" s="3">
        <v>5.25710091</v>
      </c>
      <c r="I17" s="6">
        <f t="shared" si="1"/>
        <v>37751.200138900465</v>
      </c>
      <c r="J17">
        <v>3135379691.834</v>
      </c>
      <c r="K17" s="3">
        <v>9.999838E-10</v>
      </c>
      <c r="L17" s="3">
        <v>5.105340717</v>
      </c>
      <c r="Q17" s="6">
        <f t="shared" si="2"/>
        <v>37751.20026048611</v>
      </c>
      <c r="R17">
        <v>3135379702.339</v>
      </c>
      <c r="S17" s="3">
        <v>9.999839E-10</v>
      </c>
      <c r="T17" s="3">
        <v>5.04445694</v>
      </c>
      <c r="Y17" s="6">
        <f t="shared" si="3"/>
        <v>37751.20038195602</v>
      </c>
      <c r="Z17">
        <v>3135379712.834</v>
      </c>
      <c r="AA17" s="3">
        <v>9.99984E-10</v>
      </c>
      <c r="AB17" s="3">
        <v>5.030713476</v>
      </c>
    </row>
    <row r="18" spans="1:28" ht="12.75">
      <c r="A18" s="6">
        <f t="shared" si="0"/>
        <v>37751.20061342593</v>
      </c>
      <c r="B18">
        <v>3135379732.833</v>
      </c>
      <c r="C18" s="3">
        <v>9.999837E-10</v>
      </c>
      <c r="D18" s="3">
        <v>5.25167417</v>
      </c>
      <c r="I18" s="6">
        <f t="shared" si="1"/>
        <v>37751.200735011575</v>
      </c>
      <c r="J18">
        <v>3135379743.338</v>
      </c>
      <c r="K18" s="3">
        <v>9.999835E-10</v>
      </c>
      <c r="L18" s="3">
        <v>5.101053075</v>
      </c>
      <c r="Q18" s="6">
        <f t="shared" si="2"/>
        <v>37751.200966481476</v>
      </c>
      <c r="R18">
        <v>3135379763.337</v>
      </c>
      <c r="S18" s="3">
        <v>9.999832E-10</v>
      </c>
      <c r="T18" s="3">
        <v>5.047885012</v>
      </c>
      <c r="Y18" s="6">
        <f t="shared" si="3"/>
        <v>37751.20108215277</v>
      </c>
      <c r="Z18">
        <v>3135379773.331</v>
      </c>
      <c r="AA18" s="3">
        <v>9.999843E-10</v>
      </c>
      <c r="AB18" s="3">
        <v>5.031280239</v>
      </c>
    </row>
    <row r="19" spans="1:28" ht="12.75">
      <c r="A19" s="6">
        <f t="shared" si="0"/>
        <v>37751.201197951385</v>
      </c>
      <c r="B19">
        <v>3135379783.336</v>
      </c>
      <c r="C19" s="3">
        <v>9.999834E-10</v>
      </c>
      <c r="D19" s="3">
        <v>5.253456373</v>
      </c>
      <c r="I19" s="6">
        <f t="shared" si="1"/>
        <v>37751.20131953704</v>
      </c>
      <c r="J19">
        <v>3135379793.841</v>
      </c>
      <c r="K19" s="3">
        <v>9.999839E-10</v>
      </c>
      <c r="L19" s="3">
        <v>5.100033535</v>
      </c>
      <c r="Q19" s="6">
        <f t="shared" si="2"/>
        <v>37751.201441006946</v>
      </c>
      <c r="R19">
        <v>3135379804.336</v>
      </c>
      <c r="S19" s="3">
        <v>9.999843E-10</v>
      </c>
      <c r="T19" s="3">
        <v>5.043643229</v>
      </c>
      <c r="Y19" s="6">
        <f t="shared" si="3"/>
        <v>37751.20156259259</v>
      </c>
      <c r="Z19">
        <v>3135379814.841</v>
      </c>
      <c r="AA19" s="3">
        <v>9.999838E-10</v>
      </c>
      <c r="AB19" s="3">
        <v>5.030441619</v>
      </c>
    </row>
    <row r="20" spans="1:28" ht="12.75">
      <c r="A20" s="6">
        <f t="shared" si="0"/>
        <v>37751.2016840625</v>
      </c>
      <c r="B20">
        <v>3135379825.336</v>
      </c>
      <c r="C20" s="3">
        <v>9.999842E-10</v>
      </c>
      <c r="D20" s="3">
        <v>10.77320582</v>
      </c>
      <c r="I20" s="6">
        <f t="shared" si="1"/>
        <v>37751.2019097338</v>
      </c>
      <c r="J20">
        <v>3135379844.834</v>
      </c>
      <c r="K20" s="3">
        <v>9.999843E-10</v>
      </c>
      <c r="L20" s="3">
        <v>6.079266059</v>
      </c>
      <c r="Q20" s="6">
        <f t="shared" si="2"/>
        <v>37751.202031319444</v>
      </c>
      <c r="R20">
        <v>3135379855.339</v>
      </c>
      <c r="S20" s="3">
        <v>9.999844E-10</v>
      </c>
      <c r="T20" s="3">
        <v>5.139136001</v>
      </c>
      <c r="Y20" s="6">
        <f t="shared" si="3"/>
        <v>37751.20214700232</v>
      </c>
      <c r="Z20">
        <v>3135379865.334</v>
      </c>
      <c r="AA20" s="3">
        <v>9.999833E-10</v>
      </c>
      <c r="AB20" s="3">
        <v>5.251600312</v>
      </c>
    </row>
    <row r="21" spans="1:28" ht="12.75">
      <c r="A21" s="6">
        <f t="shared" si="0"/>
        <v>37751.202262789346</v>
      </c>
      <c r="B21">
        <v>3135379875.338</v>
      </c>
      <c r="C21" s="3">
        <v>9.999841E-10</v>
      </c>
      <c r="D21" s="3">
        <v>10.42679302</v>
      </c>
      <c r="I21" s="6">
        <f t="shared" si="1"/>
        <v>37751.20237846064</v>
      </c>
      <c r="J21">
        <v>3135379885.332</v>
      </c>
      <c r="K21" s="3">
        <v>9.999839E-10</v>
      </c>
      <c r="L21" s="3">
        <v>6.073803019</v>
      </c>
      <c r="Q21" s="6">
        <f t="shared" si="2"/>
        <v>37751.202494259254</v>
      </c>
      <c r="R21">
        <v>3135379895.337</v>
      </c>
      <c r="S21" s="3">
        <v>9.999843E-10</v>
      </c>
      <c r="T21" s="3">
        <v>5.140485022</v>
      </c>
      <c r="Y21" s="6">
        <f t="shared" si="3"/>
        <v>37751.20260993055</v>
      </c>
      <c r="Z21">
        <v>3135379905.331</v>
      </c>
      <c r="AA21" s="3">
        <v>9.999842E-10</v>
      </c>
      <c r="AB21" s="3">
        <v>5.236189807</v>
      </c>
    </row>
    <row r="22" spans="1:28" ht="12.75">
      <c r="A22" s="6">
        <f t="shared" si="0"/>
        <v>37751.202725717594</v>
      </c>
      <c r="B22">
        <v>3135379915.335</v>
      </c>
      <c r="C22" s="3">
        <v>9.999844E-10</v>
      </c>
      <c r="D22" s="3">
        <v>10.75160418</v>
      </c>
      <c r="I22" s="6">
        <f t="shared" si="1"/>
        <v>37751.20295138889</v>
      </c>
      <c r="J22">
        <v>3135379934.833</v>
      </c>
      <c r="K22" s="3">
        <v>9.99984E-10</v>
      </c>
      <c r="L22" s="3">
        <v>6.05738094</v>
      </c>
      <c r="Q22" s="6">
        <f t="shared" si="2"/>
        <v>37751.203072986114</v>
      </c>
      <c r="R22">
        <v>3135379945.339</v>
      </c>
      <c r="S22" s="3">
        <v>9.99984E-10</v>
      </c>
      <c r="T22" s="3">
        <v>5.136960867</v>
      </c>
      <c r="Y22" s="6">
        <f t="shared" si="3"/>
        <v>37751.20318865741</v>
      </c>
      <c r="Z22">
        <v>3135379955.333</v>
      </c>
      <c r="AA22" s="3">
        <v>9.999838E-10</v>
      </c>
      <c r="AB22" s="3">
        <v>5.24192018</v>
      </c>
    </row>
    <row r="23" spans="1:28" ht="12.75">
      <c r="A23" s="6">
        <f t="shared" si="0"/>
        <v>37751.20341444445</v>
      </c>
      <c r="B23">
        <v>3135379974.841</v>
      </c>
      <c r="C23" s="3">
        <v>9.999834E-10</v>
      </c>
      <c r="D23" s="3">
        <v>10.71461687</v>
      </c>
      <c r="I23" s="6">
        <f t="shared" si="1"/>
        <v>37751.20353591435</v>
      </c>
      <c r="J23">
        <v>3135379985.336</v>
      </c>
      <c r="K23" s="3">
        <v>9.99984E-10</v>
      </c>
      <c r="L23" s="3">
        <v>6.082381075</v>
      </c>
      <c r="Q23" s="6">
        <f t="shared" si="2"/>
        <v>37751.20365170139</v>
      </c>
      <c r="R23">
        <v>3135379995.34</v>
      </c>
      <c r="S23" s="3">
        <v>9.999842E-10</v>
      </c>
      <c r="T23" s="3">
        <v>5.142408105</v>
      </c>
      <c r="Y23" s="6">
        <f t="shared" si="3"/>
        <v>37751.20376738426</v>
      </c>
      <c r="Z23">
        <v>3135380005.335</v>
      </c>
      <c r="AA23" s="3">
        <v>9.999834E-10</v>
      </c>
      <c r="AB23" s="3">
        <v>5.240072354</v>
      </c>
    </row>
    <row r="24" spans="1:28" ht="12.75">
      <c r="A24" s="6">
        <f t="shared" si="0"/>
        <v>37751.2038831713</v>
      </c>
      <c r="B24">
        <v>3135380015.339</v>
      </c>
      <c r="C24" s="3">
        <v>9.99984E-10</v>
      </c>
      <c r="D24" s="3">
        <v>10.76629363</v>
      </c>
      <c r="I24" s="6">
        <f t="shared" si="1"/>
        <v>37751.203998854166</v>
      </c>
      <c r="J24">
        <v>3135380025.334</v>
      </c>
      <c r="K24" s="3">
        <v>9.99984E-10</v>
      </c>
      <c r="L24" s="3">
        <v>6.10092677</v>
      </c>
      <c r="Q24" s="6">
        <f t="shared" si="2"/>
        <v>37751.2041146412</v>
      </c>
      <c r="R24">
        <v>3135380035.338</v>
      </c>
      <c r="S24" s="3">
        <v>9.99984E-10</v>
      </c>
      <c r="T24" s="3">
        <v>5.144739862</v>
      </c>
      <c r="Y24" s="6">
        <f t="shared" si="3"/>
        <v>37751.20423611111</v>
      </c>
      <c r="Z24">
        <v>3135380045.833</v>
      </c>
      <c r="AA24" s="3">
        <v>9.999844E-10</v>
      </c>
      <c r="AB24" s="3">
        <v>5.235618921</v>
      </c>
    </row>
    <row r="25" spans="1:28" ht="12.75">
      <c r="A25" s="6">
        <f t="shared" si="0"/>
        <v>37751.204357696755</v>
      </c>
      <c r="B25">
        <v>3135380056.338</v>
      </c>
      <c r="C25" s="3">
        <v>9.999837E-10</v>
      </c>
      <c r="D25" s="3">
        <v>10.8290246</v>
      </c>
      <c r="I25" s="6">
        <f t="shared" si="1"/>
        <v>37751.20447337963</v>
      </c>
      <c r="J25">
        <v>3135380066.333</v>
      </c>
      <c r="K25" s="3">
        <v>9.999844E-10</v>
      </c>
      <c r="L25" s="3">
        <v>6.100083189</v>
      </c>
      <c r="Q25" s="6">
        <f t="shared" si="2"/>
        <v>37751.20458336805</v>
      </c>
      <c r="R25">
        <v>3135380075.836</v>
      </c>
      <c r="S25" s="3">
        <v>9.999847E-10</v>
      </c>
      <c r="T25" s="3">
        <v>5.146320268</v>
      </c>
      <c r="Y25" s="6">
        <f t="shared" si="3"/>
        <v>37751.20470483796</v>
      </c>
      <c r="Z25">
        <v>3135380086.331</v>
      </c>
      <c r="AA25" s="3">
        <v>9.999835E-10</v>
      </c>
      <c r="AB25" s="3">
        <v>5.243719667</v>
      </c>
    </row>
    <row r="26" spans="1:28" ht="12.75">
      <c r="A26" s="6">
        <f t="shared" si="0"/>
        <v>37751.20482063657</v>
      </c>
      <c r="B26">
        <v>3135380096.336</v>
      </c>
      <c r="C26" s="3">
        <v>9.999861E-10</v>
      </c>
      <c r="D26" s="3">
        <v>10.82107808</v>
      </c>
      <c r="I26" s="6">
        <f t="shared" si="1"/>
        <v>37751.204936423615</v>
      </c>
      <c r="J26">
        <v>3135380106.34</v>
      </c>
      <c r="K26" s="3">
        <v>9.999841E-10</v>
      </c>
      <c r="L26" s="3">
        <v>6.110747261</v>
      </c>
      <c r="Q26" s="6">
        <f t="shared" si="2"/>
        <v>37751.205052094905</v>
      </c>
      <c r="R26">
        <v>3135380116.334</v>
      </c>
      <c r="S26" s="3">
        <v>9.999838E-10</v>
      </c>
      <c r="T26" s="3">
        <v>5.144033815</v>
      </c>
      <c r="Y26" s="6">
        <f t="shared" si="3"/>
        <v>37751.20516789352</v>
      </c>
      <c r="Z26">
        <v>3135380126.339</v>
      </c>
      <c r="AA26" s="3">
        <v>9.999838E-10</v>
      </c>
      <c r="AB26" s="3">
        <v>5.242344595</v>
      </c>
    </row>
    <row r="27" spans="1:28" ht="12.75">
      <c r="A27" s="6">
        <f t="shared" si="0"/>
        <v>37751.2052777662</v>
      </c>
      <c r="B27">
        <v>3135380135.832</v>
      </c>
      <c r="C27" s="3">
        <v>9.999838E-10</v>
      </c>
      <c r="D27" s="3">
        <v>10.78871272</v>
      </c>
      <c r="I27" s="6">
        <f t="shared" si="1"/>
        <v>37751.205399363425</v>
      </c>
      <c r="J27">
        <v>3135380146.338</v>
      </c>
      <c r="K27" s="3">
        <v>9.999841E-10</v>
      </c>
      <c r="L27" s="3">
        <v>6.114988293</v>
      </c>
      <c r="Q27" s="6">
        <f t="shared" si="2"/>
        <v>37751.205515034715</v>
      </c>
      <c r="R27">
        <v>3135380156.332</v>
      </c>
      <c r="S27" s="3">
        <v>9.999834E-10</v>
      </c>
      <c r="T27" s="3">
        <v>5.073425294</v>
      </c>
      <c r="Y27" s="6">
        <f t="shared" si="3"/>
        <v>37751.20562503472</v>
      </c>
      <c r="Z27">
        <v>3135380165.836</v>
      </c>
      <c r="AA27" s="3">
        <v>9.999837E-10</v>
      </c>
      <c r="AB27" s="3">
        <v>5.241916205</v>
      </c>
    </row>
    <row r="28" spans="1:28" ht="12.75">
      <c r="A28" s="6">
        <f t="shared" si="0"/>
        <v>37751.205856493056</v>
      </c>
      <c r="B28">
        <v>3135380185.834</v>
      </c>
      <c r="C28" s="3">
        <v>9.999838E-10</v>
      </c>
      <c r="D28" s="3">
        <v>10.79609427</v>
      </c>
      <c r="I28" s="6">
        <f t="shared" si="1"/>
        <v>37751.2059780787</v>
      </c>
      <c r="J28">
        <v>3135380196.339</v>
      </c>
      <c r="K28" s="3">
        <v>9.999833E-10</v>
      </c>
      <c r="L28" s="3">
        <v>6.11885785</v>
      </c>
      <c r="Q28" s="6">
        <f t="shared" si="2"/>
        <v>37751.206093761575</v>
      </c>
      <c r="R28">
        <v>3135380206.334</v>
      </c>
      <c r="S28" s="3">
        <v>9.999842E-10</v>
      </c>
      <c r="T28" s="3">
        <v>5.14421095</v>
      </c>
      <c r="Y28" s="6">
        <f t="shared" si="3"/>
        <v>37751.20620954861</v>
      </c>
      <c r="Z28">
        <v>3135380216.338</v>
      </c>
      <c r="AA28" s="3">
        <v>9.999842E-10</v>
      </c>
      <c r="AB28" s="3">
        <v>5.258487549</v>
      </c>
    </row>
    <row r="29" spans="1:28" ht="12.75">
      <c r="A29" s="6">
        <f t="shared" si="0"/>
        <v>37751.206325231484</v>
      </c>
      <c r="B29">
        <v>3135380226.333</v>
      </c>
      <c r="C29" s="3">
        <v>9.999839E-10</v>
      </c>
      <c r="D29" s="3">
        <v>10.69286943</v>
      </c>
      <c r="I29" s="6">
        <f t="shared" si="1"/>
        <v>37751.20644101852</v>
      </c>
      <c r="J29">
        <v>3135380236.337</v>
      </c>
      <c r="K29" s="3">
        <v>9.99984E-10</v>
      </c>
      <c r="L29" s="3">
        <v>6.119317899</v>
      </c>
      <c r="Q29" s="6">
        <f t="shared" si="2"/>
        <v>37751.20655668981</v>
      </c>
      <c r="R29">
        <v>3135380246.331</v>
      </c>
      <c r="S29" s="3">
        <v>9.999834E-10</v>
      </c>
      <c r="T29" s="3">
        <v>5.149392942</v>
      </c>
      <c r="Y29" s="6">
        <f t="shared" si="3"/>
        <v>37751.20667248843</v>
      </c>
      <c r="Z29">
        <v>3135380256.336</v>
      </c>
      <c r="AA29" s="3">
        <v>9.999845E-10</v>
      </c>
      <c r="AB29" s="3">
        <v>5.255519559</v>
      </c>
    </row>
    <row r="30" spans="1:28" ht="12.75">
      <c r="A30" s="6">
        <f t="shared" si="0"/>
        <v>37751.206898159726</v>
      </c>
      <c r="B30">
        <v>3135380275.834</v>
      </c>
      <c r="C30" s="3">
        <v>9.999844E-10</v>
      </c>
      <c r="D30" s="3">
        <v>10.66027421</v>
      </c>
      <c r="I30" s="6">
        <f t="shared" si="1"/>
        <v>37751.20701974537</v>
      </c>
      <c r="J30">
        <v>3135380286.339</v>
      </c>
      <c r="K30" s="3">
        <v>9.999837E-10</v>
      </c>
      <c r="L30" s="3">
        <v>6.12541346</v>
      </c>
      <c r="Q30" s="6">
        <f t="shared" si="2"/>
        <v>37751.20713541667</v>
      </c>
      <c r="R30">
        <v>3135380296.333</v>
      </c>
      <c r="S30" s="3">
        <v>9.999838E-10</v>
      </c>
      <c r="T30" s="3">
        <v>5.142530094</v>
      </c>
      <c r="Y30" s="6">
        <f t="shared" si="3"/>
        <v>37751.20725121527</v>
      </c>
      <c r="Z30">
        <v>3135380306.338</v>
      </c>
      <c r="AA30" s="3">
        <v>9.999835E-10</v>
      </c>
      <c r="AB30" s="3">
        <v>5.267164835</v>
      </c>
    </row>
    <row r="31" spans="1:28" ht="12.75">
      <c r="A31" s="6">
        <f t="shared" si="0"/>
        <v>37751.20736688657</v>
      </c>
      <c r="B31">
        <v>3135380316.332</v>
      </c>
      <c r="C31" s="3">
        <v>9.999842E-10</v>
      </c>
      <c r="D31" s="3">
        <v>10.43637934</v>
      </c>
      <c r="I31" s="6">
        <f t="shared" si="1"/>
        <v>37751.207482673606</v>
      </c>
      <c r="J31">
        <v>3135380326.336</v>
      </c>
      <c r="K31" s="3">
        <v>9.999837E-10</v>
      </c>
      <c r="L31" s="3">
        <v>6.118814345</v>
      </c>
      <c r="Q31" s="6">
        <f t="shared" si="2"/>
        <v>37751.20770255787</v>
      </c>
      <c r="R31">
        <v>3135380345.334</v>
      </c>
      <c r="S31" s="3">
        <v>9.99984E-10</v>
      </c>
      <c r="T31" s="3">
        <v>5.134748948</v>
      </c>
      <c r="Y31" s="6">
        <f t="shared" si="3"/>
        <v>37751.207812546294</v>
      </c>
      <c r="Z31">
        <v>3135380354.837</v>
      </c>
      <c r="AA31" s="3">
        <v>9.99984E-10</v>
      </c>
      <c r="AB31" s="3">
        <v>5.272522227</v>
      </c>
    </row>
    <row r="32" spans="1:28" ht="12.75">
      <c r="A32" s="6">
        <f t="shared" si="0"/>
        <v>37751.2079340162</v>
      </c>
      <c r="B32">
        <v>3135380365.332</v>
      </c>
      <c r="C32" s="3">
        <v>9.999841E-10</v>
      </c>
      <c r="D32" s="3">
        <v>10.11724505</v>
      </c>
      <c r="I32" s="6">
        <f t="shared" si="1"/>
        <v>37751.20804981481</v>
      </c>
      <c r="J32">
        <v>3135380375.337</v>
      </c>
      <c r="K32" s="3">
        <v>9.999838E-10</v>
      </c>
      <c r="L32" s="3">
        <v>6.114084772</v>
      </c>
      <c r="Q32" s="6">
        <f t="shared" si="2"/>
        <v>37751.20816548611</v>
      </c>
      <c r="R32">
        <v>3135380385.331</v>
      </c>
      <c r="S32" s="3">
        <v>9.999841E-10</v>
      </c>
      <c r="T32" s="3">
        <v>4.897702985</v>
      </c>
      <c r="Y32" s="6">
        <f t="shared" si="3"/>
        <v>37751.20828128472</v>
      </c>
      <c r="Z32">
        <v>3135380395.336</v>
      </c>
      <c r="AA32" s="3">
        <v>9.99983E-10</v>
      </c>
      <c r="AB32" s="3">
        <v>5.280867672</v>
      </c>
    </row>
    <row r="33" spans="1:28" ht="12.75">
      <c r="A33" s="6">
        <f t="shared" si="0"/>
        <v>37751.20850115741</v>
      </c>
      <c r="B33">
        <v>3135380414.333</v>
      </c>
      <c r="C33" s="3">
        <v>9.999838E-10</v>
      </c>
      <c r="D33" s="3">
        <v>10.10617028</v>
      </c>
      <c r="I33" s="6">
        <f t="shared" si="1"/>
        <v>37751.208616944445</v>
      </c>
      <c r="J33">
        <v>3135380424.337</v>
      </c>
      <c r="K33" s="3">
        <v>9.999844E-10</v>
      </c>
      <c r="L33" s="3">
        <v>6.069551704</v>
      </c>
      <c r="Q33" s="6">
        <f t="shared" si="2"/>
        <v>37751.20884261574</v>
      </c>
      <c r="R33">
        <v>3135380443.835</v>
      </c>
      <c r="S33" s="3">
        <v>9.999844E-10</v>
      </c>
      <c r="T33" s="3">
        <v>5.124746298</v>
      </c>
      <c r="Y33" s="6">
        <f t="shared" si="3"/>
        <v>37751.20896420139</v>
      </c>
      <c r="Z33">
        <v>3135380454.34</v>
      </c>
      <c r="AA33" s="3">
        <v>9.999838E-10</v>
      </c>
      <c r="AB33" s="3">
        <v>5.27973689</v>
      </c>
    </row>
    <row r="34" spans="1:28" ht="12.75">
      <c r="A34" s="6">
        <f t="shared" si="0"/>
        <v>37751.20907988426</v>
      </c>
      <c r="B34">
        <v>3135380464.335</v>
      </c>
      <c r="C34" s="3">
        <v>9.999839E-10</v>
      </c>
      <c r="D34" s="3">
        <v>9.803392</v>
      </c>
      <c r="I34" s="6">
        <f t="shared" si="1"/>
        <v>37751.20931135417</v>
      </c>
      <c r="J34">
        <v>3135380484.334</v>
      </c>
      <c r="K34" s="3">
        <v>9.99984E-10</v>
      </c>
      <c r="L34" s="3">
        <v>6.109114475</v>
      </c>
      <c r="Q34" s="6">
        <f t="shared" si="2"/>
        <v>37751.2094271412</v>
      </c>
      <c r="R34">
        <v>3135380494.338</v>
      </c>
      <c r="S34" s="3">
        <v>9.999833E-10</v>
      </c>
      <c r="T34" s="3">
        <v>5.138927105</v>
      </c>
      <c r="Y34" s="6">
        <f t="shared" si="3"/>
        <v>37751.209548611114</v>
      </c>
      <c r="Z34">
        <v>3135380504.833</v>
      </c>
      <c r="AA34" s="3">
        <v>9.999828E-10</v>
      </c>
      <c r="AB34" s="3">
        <v>5.279194748</v>
      </c>
    </row>
    <row r="35" spans="1:28" ht="12.75">
      <c r="A35" s="6">
        <f t="shared" si="0"/>
        <v>37751.20967019675</v>
      </c>
      <c r="B35">
        <v>3135380515.338</v>
      </c>
      <c r="C35" s="3">
        <v>9.999853E-10</v>
      </c>
      <c r="D35" s="3">
        <v>9.93667924</v>
      </c>
      <c r="I35" s="6">
        <f t="shared" si="1"/>
        <v>37751.20979166667</v>
      </c>
      <c r="J35">
        <v>3135380525.833</v>
      </c>
      <c r="K35" s="3">
        <v>9.999837E-10</v>
      </c>
      <c r="L35" s="3">
        <v>6.071658001</v>
      </c>
      <c r="Q35" s="6">
        <f t="shared" si="2"/>
        <v>37751.209913252314</v>
      </c>
      <c r="R35">
        <v>3135380536.338</v>
      </c>
      <c r="S35" s="3">
        <v>9.99984E-10</v>
      </c>
      <c r="T35" s="3">
        <v>5.128325862</v>
      </c>
      <c r="Y35" s="6">
        <f t="shared" si="3"/>
        <v>37751.21002893519</v>
      </c>
      <c r="Z35">
        <v>3135380546.333</v>
      </c>
      <c r="AA35" s="3">
        <v>9.999835E-10</v>
      </c>
      <c r="AB35" s="3">
        <v>5.281753928</v>
      </c>
    </row>
    <row r="36" spans="1:28" ht="12.75">
      <c r="A36" s="6">
        <f t="shared" si="0"/>
        <v>37751.21014472222</v>
      </c>
      <c r="B36">
        <v>3135380556.337</v>
      </c>
      <c r="C36" s="3">
        <v>9.99984E-10</v>
      </c>
      <c r="D36" s="3">
        <v>9.83590386</v>
      </c>
      <c r="I36" s="6">
        <f t="shared" si="1"/>
        <v>37751.21037039352</v>
      </c>
      <c r="J36">
        <v>3135380575.835</v>
      </c>
      <c r="K36" s="3">
        <v>9.999838E-10</v>
      </c>
      <c r="L36" s="3">
        <v>6.042072449</v>
      </c>
      <c r="Q36" s="6">
        <f t="shared" si="2"/>
        <v>37751.21049197917</v>
      </c>
      <c r="R36">
        <v>3135380586.34</v>
      </c>
      <c r="S36" s="3">
        <v>9.999835E-10</v>
      </c>
      <c r="T36" s="3">
        <v>5.124624677</v>
      </c>
      <c r="Y36" s="6">
        <f t="shared" si="3"/>
        <v>37751.21060766203</v>
      </c>
      <c r="Z36">
        <v>3135380596.335</v>
      </c>
      <c r="AA36" s="3">
        <v>9.999835E-10</v>
      </c>
      <c r="AB36" s="3">
        <v>5.283970037</v>
      </c>
    </row>
    <row r="37" spans="1:28" ht="12.75">
      <c r="A37" s="6">
        <f t="shared" si="0"/>
        <v>37751.210723449076</v>
      </c>
      <c r="B37">
        <v>3135380606.339</v>
      </c>
      <c r="C37" s="3">
        <v>9.999837E-10</v>
      </c>
      <c r="D37" s="3">
        <v>9.97285065</v>
      </c>
      <c r="I37" s="6">
        <f t="shared" si="1"/>
        <v>37751.21083333333</v>
      </c>
      <c r="J37">
        <v>3135380615.833</v>
      </c>
      <c r="K37" s="3">
        <v>9.999845E-10</v>
      </c>
      <c r="L37" s="3">
        <v>6.113815189</v>
      </c>
      <c r="Q37" s="6">
        <f t="shared" si="2"/>
        <v>37751.21095491898</v>
      </c>
      <c r="R37">
        <v>3135380626.338</v>
      </c>
      <c r="S37" s="3">
        <v>9.999842E-10</v>
      </c>
      <c r="T37" s="3">
        <v>5.137273138</v>
      </c>
      <c r="Y37" s="6">
        <f t="shared" si="3"/>
        <v>37751.21107638889</v>
      </c>
      <c r="Z37">
        <v>3135380636.833</v>
      </c>
      <c r="AA37" s="3">
        <v>9.999842E-10</v>
      </c>
      <c r="AB37" s="3">
        <v>5.284387596</v>
      </c>
    </row>
    <row r="38" spans="1:28" ht="12.75">
      <c r="A38" s="6">
        <f t="shared" si="0"/>
        <v>37751.21119797453</v>
      </c>
      <c r="B38">
        <v>3135380647.338</v>
      </c>
      <c r="C38" s="3">
        <v>9.99984E-10</v>
      </c>
      <c r="D38" s="3">
        <v>10.0160577</v>
      </c>
      <c r="I38" s="6">
        <f t="shared" si="1"/>
        <v>37751.21131944445</v>
      </c>
      <c r="J38">
        <v>3135380657.833</v>
      </c>
      <c r="K38" s="3">
        <v>9.999842E-10</v>
      </c>
      <c r="L38" s="3">
        <v>6.137481366</v>
      </c>
      <c r="Q38" s="6">
        <f t="shared" si="2"/>
        <v>37751.21144103009</v>
      </c>
      <c r="R38">
        <v>3135380668.338</v>
      </c>
      <c r="S38" s="3">
        <v>9.999842E-10</v>
      </c>
      <c r="T38" s="3">
        <v>5.128569648</v>
      </c>
      <c r="Y38" s="6">
        <f t="shared" si="3"/>
        <v>37751.211556712966</v>
      </c>
      <c r="Z38">
        <v>3135380678.333</v>
      </c>
      <c r="AA38" s="3">
        <v>9.999841E-10</v>
      </c>
      <c r="AB38" s="3">
        <v>5.285939036</v>
      </c>
    </row>
    <row r="39" spans="1:28" ht="12.75">
      <c r="A39" s="6">
        <f t="shared" si="0"/>
        <v>37751.21166670139</v>
      </c>
      <c r="B39">
        <v>3135380687.836</v>
      </c>
      <c r="C39" s="3">
        <v>9.999835E-10</v>
      </c>
      <c r="D39" s="3">
        <v>10.17169272</v>
      </c>
      <c r="I39" s="6">
        <f t="shared" si="1"/>
        <v>37751.21178817129</v>
      </c>
      <c r="J39">
        <v>3135380698.331</v>
      </c>
      <c r="K39" s="3">
        <v>9.999839E-10</v>
      </c>
      <c r="L39" s="3">
        <v>6.104417237</v>
      </c>
      <c r="Q39" s="6">
        <f t="shared" si="2"/>
        <v>37751.2119039699</v>
      </c>
      <c r="R39">
        <v>3135380708.336</v>
      </c>
      <c r="S39" s="3">
        <v>9.999833E-10</v>
      </c>
      <c r="T39" s="3">
        <v>5.126084851</v>
      </c>
      <c r="Y39" s="6">
        <f t="shared" si="3"/>
        <v>37751.212019756946</v>
      </c>
      <c r="Z39">
        <v>3135380718.34</v>
      </c>
      <c r="AA39" s="3">
        <v>9.999835E-10</v>
      </c>
      <c r="AB39" s="3">
        <v>5.287038149</v>
      </c>
    </row>
    <row r="40" spans="1:28" ht="12.75">
      <c r="A40" s="6">
        <f t="shared" si="0"/>
        <v>37751.21213542824</v>
      </c>
      <c r="B40">
        <v>3135380728.334</v>
      </c>
      <c r="C40" s="3">
        <v>9.999837E-10</v>
      </c>
      <c r="D40" s="3">
        <v>9.67389039</v>
      </c>
      <c r="I40" s="6">
        <f t="shared" si="1"/>
        <v>37751.212251226854</v>
      </c>
      <c r="J40">
        <v>3135380738.339</v>
      </c>
      <c r="K40" s="3">
        <v>9.999834E-10</v>
      </c>
      <c r="L40" s="3">
        <v>6.122504223</v>
      </c>
      <c r="Q40" s="6">
        <f t="shared" si="2"/>
        <v>37751.21236689815</v>
      </c>
      <c r="R40">
        <v>3135380748.333</v>
      </c>
      <c r="S40" s="3">
        <v>9.999839E-10</v>
      </c>
      <c r="T40" s="3">
        <v>5.133206626</v>
      </c>
      <c r="Y40" s="6">
        <f t="shared" si="3"/>
        <v>37751.212482696756</v>
      </c>
      <c r="Z40">
        <v>3135380758.338</v>
      </c>
      <c r="AA40" s="3">
        <v>9.99983E-10</v>
      </c>
      <c r="AB40" s="3">
        <v>5.295374546</v>
      </c>
    </row>
    <row r="41" spans="1:28" ht="12.75">
      <c r="A41" s="6">
        <f t="shared" si="0"/>
        <v>37751.21259836805</v>
      </c>
      <c r="B41">
        <v>3135380768.332</v>
      </c>
      <c r="C41" s="3">
        <v>9.999845E-10</v>
      </c>
      <c r="D41" s="3">
        <v>10.09990742</v>
      </c>
      <c r="I41" s="6">
        <f t="shared" si="1"/>
        <v>37751.21271415509</v>
      </c>
      <c r="J41">
        <v>3135380778.336</v>
      </c>
      <c r="K41" s="3">
        <v>9.999842E-10</v>
      </c>
      <c r="L41" s="3">
        <v>6.150751757</v>
      </c>
      <c r="Q41" s="6">
        <f t="shared" si="2"/>
        <v>37751.21282995371</v>
      </c>
      <c r="R41">
        <v>3135380788.341</v>
      </c>
      <c r="S41" s="3">
        <v>9.999837E-10</v>
      </c>
      <c r="T41" s="3">
        <v>5.14074153</v>
      </c>
      <c r="Y41" s="6">
        <f t="shared" si="3"/>
        <v>37751.21295142361</v>
      </c>
      <c r="Z41">
        <v>3135380798.836</v>
      </c>
      <c r="AA41" s="3">
        <v>9.999837E-10</v>
      </c>
      <c r="AB41" s="3">
        <v>5.293765486</v>
      </c>
    </row>
    <row r="42" spans="1:28" ht="12.75">
      <c r="A42" s="6">
        <f t="shared" si="0"/>
        <v>37751.21307300926</v>
      </c>
      <c r="B42">
        <v>3135380809.341</v>
      </c>
      <c r="C42" s="3">
        <v>9.999842E-10</v>
      </c>
      <c r="D42" s="3">
        <v>10.61600296</v>
      </c>
      <c r="I42" s="6">
        <f t="shared" si="1"/>
        <v>37751.21319447916</v>
      </c>
      <c r="J42">
        <v>3135380819.836</v>
      </c>
      <c r="K42" s="3">
        <v>9.999841E-10</v>
      </c>
      <c r="L42" s="3">
        <v>6.146338313</v>
      </c>
      <c r="Q42" s="6">
        <f t="shared" si="2"/>
        <v>37751.213316064815</v>
      </c>
      <c r="R42">
        <v>3135380830.341</v>
      </c>
      <c r="S42" s="3">
        <v>9.999841E-10</v>
      </c>
      <c r="T42" s="3">
        <v>5.127524508</v>
      </c>
      <c r="Y42" s="6">
        <f t="shared" si="3"/>
        <v>37751.21343753472</v>
      </c>
      <c r="Z42">
        <v>3135380840.836</v>
      </c>
      <c r="AA42" s="3">
        <v>9.999841E-10</v>
      </c>
      <c r="AB42" s="3">
        <v>5.287269705</v>
      </c>
    </row>
    <row r="43" spans="1:28" ht="12.75">
      <c r="A43" s="6">
        <f t="shared" si="0"/>
        <v>37751.213559004624</v>
      </c>
      <c r="B43">
        <v>3135380851.331</v>
      </c>
      <c r="C43" s="3">
        <v>9.999842E-10</v>
      </c>
      <c r="D43" s="3">
        <v>5.429378256</v>
      </c>
      <c r="I43" s="6">
        <f t="shared" si="1"/>
        <v>37751.21367480324</v>
      </c>
      <c r="J43">
        <v>3135380861.336</v>
      </c>
      <c r="K43" s="3">
        <v>9.999838E-10</v>
      </c>
      <c r="L43" s="3">
        <v>5.080225268</v>
      </c>
      <c r="Q43" s="6">
        <f t="shared" si="2"/>
        <v>37751.21379059028</v>
      </c>
      <c r="R43">
        <v>3135380871.34</v>
      </c>
      <c r="S43" s="3">
        <v>9.99984E-10</v>
      </c>
      <c r="T43" s="3">
        <v>5.037098103</v>
      </c>
      <c r="Y43" s="6">
        <f t="shared" si="3"/>
        <v>37751.213906261575</v>
      </c>
      <c r="Z43">
        <v>3135380881.334</v>
      </c>
      <c r="AA43" s="3">
        <v>9.999844E-10</v>
      </c>
      <c r="AB43" s="3">
        <v>5.007277224</v>
      </c>
    </row>
    <row r="44" spans="1:28" ht="12.75">
      <c r="A44" s="6">
        <f t="shared" si="0"/>
        <v>37751.214137731484</v>
      </c>
      <c r="B44">
        <v>3135380901.333</v>
      </c>
      <c r="C44" s="3">
        <v>9.999837E-10</v>
      </c>
      <c r="D44" s="3">
        <v>5.290830323</v>
      </c>
      <c r="I44" s="6">
        <f t="shared" si="1"/>
        <v>37751.21425353009</v>
      </c>
      <c r="J44">
        <v>3135380911.338</v>
      </c>
      <c r="K44" s="3">
        <v>9.99984E-10</v>
      </c>
      <c r="L44" s="3">
        <v>5.078568549</v>
      </c>
      <c r="Q44" s="6">
        <f t="shared" si="2"/>
        <v>37751.214479201386</v>
      </c>
      <c r="R44">
        <v>3135380930.836</v>
      </c>
      <c r="S44" s="3">
        <v>9.999834E-10</v>
      </c>
      <c r="T44" s="3">
        <v>5.038141659</v>
      </c>
      <c r="Y44" s="6">
        <f t="shared" si="3"/>
        <v>37751.21460078704</v>
      </c>
      <c r="Z44">
        <v>3135380941.341</v>
      </c>
      <c r="AA44" s="3">
        <v>9.999842E-10</v>
      </c>
      <c r="AB44" s="3">
        <v>5.008282564</v>
      </c>
    </row>
    <row r="45" spans="1:28" ht="12.75">
      <c r="A45" s="6">
        <f t="shared" si="0"/>
        <v>37751.21471645833</v>
      </c>
      <c r="B45">
        <v>3135380951.335</v>
      </c>
      <c r="C45" s="3">
        <v>9.999837E-10</v>
      </c>
      <c r="D45" s="3">
        <v>5.29120001</v>
      </c>
      <c r="I45" s="6">
        <f t="shared" si="1"/>
        <v>37751.21494212963</v>
      </c>
      <c r="J45">
        <v>3135380970.833</v>
      </c>
      <c r="K45" s="3">
        <v>9.999842E-10</v>
      </c>
      <c r="L45" s="3">
        <v>5.078541389</v>
      </c>
      <c r="Q45" s="6">
        <f t="shared" si="2"/>
        <v>37751.21506951389</v>
      </c>
      <c r="R45">
        <v>3135380981.839</v>
      </c>
      <c r="S45" s="3">
        <v>9.999837E-10</v>
      </c>
      <c r="T45" s="3">
        <v>5.040984579</v>
      </c>
      <c r="Y45" s="6">
        <f t="shared" si="3"/>
        <v>37751.2151909838</v>
      </c>
      <c r="Z45">
        <v>3135380992.334</v>
      </c>
      <c r="AA45" s="3">
        <v>9.999841E-10</v>
      </c>
      <c r="AB45" s="3">
        <v>5.007157788</v>
      </c>
    </row>
    <row r="46" spans="1:25" ht="12.75">
      <c r="A46" s="6">
        <f t="shared" si="0"/>
        <v>37751.21523155093</v>
      </c>
      <c r="B46">
        <v>3135380995.839</v>
      </c>
      <c r="C46" s="3">
        <v>9.999838E-10</v>
      </c>
      <c r="I46" s="6">
        <f t="shared" si="1"/>
        <v>37751.215272002315</v>
      </c>
      <c r="J46">
        <v>3135380999.334</v>
      </c>
      <c r="K46" s="3">
        <v>9.999837E-10</v>
      </c>
      <c r="Q46" s="6"/>
      <c r="Y46" s="6"/>
    </row>
    <row r="47" spans="2:3" ht="12.75">
      <c r="B47">
        <v>3135381002.839</v>
      </c>
      <c r="C47" s="3">
        <v>9.999837E-10</v>
      </c>
    </row>
    <row r="51" spans="3:4" ht="12.75">
      <c r="C51" s="3"/>
      <c r="D51" s="3"/>
    </row>
    <row r="52" spans="3:20" ht="12.75">
      <c r="C52" s="3"/>
      <c r="D52" s="3"/>
      <c r="S52" s="3"/>
      <c r="T52" s="3"/>
    </row>
    <row r="53" spans="3:20" ht="12.75">
      <c r="C53" s="3"/>
      <c r="D53" s="3"/>
      <c r="S53" s="3"/>
      <c r="T53" s="3"/>
    </row>
    <row r="54" spans="3:20" ht="12.75">
      <c r="C54" s="3"/>
      <c r="D54" s="3"/>
      <c r="S54" s="3"/>
      <c r="T54" s="3"/>
    </row>
    <row r="55" spans="3:20" ht="12.75">
      <c r="C55" s="3"/>
      <c r="D55" s="3"/>
      <c r="S55" s="3"/>
      <c r="T55" s="3"/>
    </row>
    <row r="56" spans="3:20" ht="12.75">
      <c r="C56" s="3"/>
      <c r="D56" s="3"/>
      <c r="S56" s="3"/>
      <c r="T56" s="3"/>
    </row>
    <row r="57" spans="3:20" ht="12.75">
      <c r="C57" s="3"/>
      <c r="D57" s="3"/>
      <c r="S57" s="3"/>
      <c r="T57" s="3"/>
    </row>
    <row r="58" spans="3:20" ht="12.75">
      <c r="C58" s="3"/>
      <c r="D58" s="3"/>
      <c r="S58" s="3"/>
      <c r="T58" s="3"/>
    </row>
    <row r="59" spans="3:20" ht="12.75">
      <c r="C59" s="3"/>
      <c r="D59" s="3"/>
      <c r="S59" s="3"/>
      <c r="T59" s="3"/>
    </row>
    <row r="60" spans="3:20" ht="12.75">
      <c r="C60" s="3"/>
      <c r="D60" s="3"/>
      <c r="S60" s="3"/>
      <c r="T60" s="3"/>
    </row>
    <row r="61" spans="3:20" ht="12.75">
      <c r="C61" s="3"/>
      <c r="D61" s="3"/>
      <c r="S61" s="3"/>
      <c r="T61" s="3"/>
    </row>
    <row r="62" spans="3:20" ht="12.75">
      <c r="C62" s="3"/>
      <c r="D62" s="3"/>
      <c r="S62" s="3"/>
      <c r="T62" s="3"/>
    </row>
    <row r="63" spans="3:20" ht="12.75">
      <c r="C63" s="3"/>
      <c r="D63" s="3"/>
      <c r="S63" s="3"/>
      <c r="T63" s="3"/>
    </row>
    <row r="64" spans="3:20" ht="12.75">
      <c r="C64" s="3"/>
      <c r="D64" s="3"/>
      <c r="S64" s="3"/>
      <c r="T64" s="3"/>
    </row>
    <row r="65" spans="3:20" ht="12.75">
      <c r="C65" s="3"/>
      <c r="D65" s="3"/>
      <c r="S65" s="3"/>
      <c r="T65" s="3"/>
    </row>
    <row r="66" spans="3:20" ht="12.75">
      <c r="C66" s="3"/>
      <c r="D66" s="3"/>
      <c r="S66" s="3"/>
      <c r="T66" s="3"/>
    </row>
    <row r="67" spans="3:20" ht="12.75">
      <c r="C67" s="3"/>
      <c r="D67" s="3"/>
      <c r="S67" s="3"/>
      <c r="T67" s="3"/>
    </row>
    <row r="68" spans="3:20" ht="12.75">
      <c r="C68" s="3"/>
      <c r="D68" s="3"/>
      <c r="S68" s="3"/>
      <c r="T68" s="3"/>
    </row>
    <row r="69" spans="3:20" ht="12.75">
      <c r="C69" s="3"/>
      <c r="D69" s="3"/>
      <c r="S69" s="3"/>
      <c r="T69" s="3"/>
    </row>
    <row r="70" spans="3:20" ht="12.75">
      <c r="C70" s="3"/>
      <c r="D70" s="3"/>
      <c r="S70" s="3"/>
      <c r="T70" s="3"/>
    </row>
    <row r="71" spans="3:20" ht="12.75">
      <c r="C71" s="3"/>
      <c r="D71" s="3"/>
      <c r="S71" s="3"/>
      <c r="T71" s="3"/>
    </row>
    <row r="72" spans="3:20" ht="12.75">
      <c r="C72" s="3"/>
      <c r="D72" s="3"/>
      <c r="S72" s="3"/>
      <c r="T72" s="3"/>
    </row>
    <row r="73" spans="3:20" ht="12.75">
      <c r="C73" s="3"/>
      <c r="D73" s="3"/>
      <c r="S73" s="3"/>
      <c r="T73" s="3"/>
    </row>
    <row r="74" spans="3:20" ht="12.75">
      <c r="C74" s="3"/>
      <c r="D74" s="3"/>
      <c r="S74" s="3"/>
      <c r="T74" s="3"/>
    </row>
    <row r="75" spans="3:20" ht="12.75">
      <c r="C75" s="3"/>
      <c r="D75" s="3"/>
      <c r="S75" s="3"/>
      <c r="T75" s="3"/>
    </row>
    <row r="76" spans="3:19" ht="12.75">
      <c r="C76" s="3"/>
      <c r="S76" s="3"/>
    </row>
    <row r="77" ht="12.75">
      <c r="C7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dcterms:created xsi:type="dcterms:W3CDTF">2003-05-19T13:29:59Z</dcterms:created>
  <dcterms:modified xsi:type="dcterms:W3CDTF">2003-06-13T07:43:54Z</dcterms:modified>
  <cp:category/>
  <cp:version/>
  <cp:contentType/>
  <cp:contentStatus/>
</cp:coreProperties>
</file>