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chartsheets/sheet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16" windowWidth="17355" windowHeight="11505" activeTab="9"/>
  </bookViews>
  <sheets>
    <sheet name="14 low" sheetId="1" r:id="rId1"/>
    <sheet name="28" sheetId="2" r:id="rId2"/>
    <sheet name="56" sheetId="3" r:id="rId3"/>
    <sheet name="84" sheetId="4" r:id="rId4"/>
    <sheet name="112" sheetId="5" r:id="rId5"/>
    <sheet name="182" sheetId="6" r:id="rId6"/>
    <sheet name="252" sheetId="7" r:id="rId7"/>
    <sheet name="526" sheetId="8" r:id="rId8"/>
    <sheet name="540 high" sheetId="9" r:id="rId9"/>
    <sheet name="Monostable" sheetId="10" r:id="rId10"/>
  </sheets>
  <definedNames/>
  <calcPr fullCalcOnLoad="1"/>
</workbook>
</file>

<file path=xl/sharedStrings.xml><?xml version="1.0" encoding="utf-8"?>
<sst xmlns="http://schemas.openxmlformats.org/spreadsheetml/2006/main" count="285" uniqueCount="68">
  <si>
    <t>CH 01</t>
  </si>
  <si>
    <t>Time in seconds from 00:00, 1 Jan 1904</t>
  </si>
  <si>
    <t>Time</t>
  </si>
  <si>
    <t>Amps</t>
  </si>
  <si>
    <t>Hz</t>
  </si>
  <si>
    <t>Sigma [1/s]</t>
  </si>
  <si>
    <t>Periods [s]</t>
  </si>
  <si>
    <t>average</t>
  </si>
  <si>
    <t>stdev</t>
  </si>
  <si>
    <t>before</t>
  </si>
  <si>
    <t xml:space="preserve"> during</t>
  </si>
  <si>
    <t xml:space="preserve"> after</t>
  </si>
  <si>
    <t>delta during %</t>
  </si>
  <si>
    <t>delta after %</t>
  </si>
  <si>
    <t>delta during</t>
  </si>
  <si>
    <t>CH 03</t>
  </si>
  <si>
    <t>after 252</t>
  </si>
  <si>
    <t xml:space="preserve"> beam 1</t>
  </si>
  <si>
    <t>Beam2</t>
  </si>
  <si>
    <t>CH 02</t>
  </si>
  <si>
    <t>CH 04</t>
  </si>
  <si>
    <t>Energy   :    60.12 [MeV]</t>
  </si>
  <si>
    <t xml:space="preserve"> Run time :       54 [sec]</t>
  </si>
  <si>
    <t xml:space="preserve"> Fluence  : 1.032e+10 [p/cm2]</t>
  </si>
  <si>
    <t xml:space="preserve"> Dose     : 1.413e+03 [rad]</t>
  </si>
  <si>
    <t xml:space="preserve"> Flux     : 1.910e+08 [p/cm2/sec]</t>
  </si>
  <si>
    <t xml:space="preserve"> Doserate : 2.617e+01 [rad/sec]</t>
  </si>
  <si>
    <t xml:space="preserve"> Run time :       62 [sec]</t>
  </si>
  <si>
    <t xml:space="preserve"> Fluence  : 1.020e+10 [p/cm2]</t>
  </si>
  <si>
    <t xml:space="preserve"> Dose     : 1.398e+03 [rad]</t>
  </si>
  <si>
    <t xml:space="preserve"> Flux     : 1.646e+08 [p/cm2/sec]</t>
  </si>
  <si>
    <t xml:space="preserve"> Doserate : 2.255e+01 [rad/sec]</t>
  </si>
  <si>
    <t xml:space="preserve"> Run time :      121 [sec]</t>
  </si>
  <si>
    <t xml:space="preserve"> Fluence  : 2.027e+10 [p/cm2]</t>
  </si>
  <si>
    <t xml:space="preserve"> Dose     : 2.776e+03 [rad]</t>
  </si>
  <si>
    <t xml:space="preserve"> Flux     : 1.675e+08 [p/cm2/sec]</t>
  </si>
  <si>
    <t xml:space="preserve"> Doserate : 2.294e+01 [rad/sec]</t>
  </si>
  <si>
    <t xml:space="preserve"> Energy   :    60.12 [MeV]</t>
  </si>
  <si>
    <t xml:space="preserve"> Run time :      124 [sec]</t>
  </si>
  <si>
    <t xml:space="preserve"> Fluence  : 2.016e+10 [p/cm2]</t>
  </si>
  <si>
    <t xml:space="preserve"> Dose     : 2.761e+03 [rad]</t>
  </si>
  <si>
    <t xml:space="preserve"> Flux     : 1.626e+08 [p/cm2/sec]</t>
  </si>
  <si>
    <t xml:space="preserve"> Doserate : 2.227e+01 [rad/sec]</t>
  </si>
  <si>
    <t xml:space="preserve"> Run time :      101 [sec]</t>
  </si>
  <si>
    <t xml:space="preserve"> Fluence  : 2.039e+10 [p/cm2]</t>
  </si>
  <si>
    <t xml:space="preserve"> Dose     : 2.794e+03 [rad]</t>
  </si>
  <si>
    <t xml:space="preserve"> Flux     : 2.019e+08 [p/cm2/sec]</t>
  </si>
  <si>
    <t xml:space="preserve"> Doserate : 2.766e+01 [rad/sec]</t>
  </si>
  <si>
    <t xml:space="preserve"> Run time :      284 [sec]</t>
  </si>
  <si>
    <t xml:space="preserve"> Fluence  : 5.033e+10 [p/cm2]</t>
  </si>
  <si>
    <t xml:space="preserve"> Dose     : 6.894e+03 [rad]</t>
  </si>
  <si>
    <t xml:space="preserve"> Flux     : 1.772e+08 [p/cm2/sec]</t>
  </si>
  <si>
    <t xml:space="preserve"> Doserate : 2.427e+01 [rad/sec]</t>
  </si>
  <si>
    <t xml:space="preserve"> Run time :      340 [sec]</t>
  </si>
  <si>
    <t xml:space="preserve"> Fluence  : 5.016e+10 [p/cm2]</t>
  </si>
  <si>
    <t xml:space="preserve"> Dose     : 6.872e+03 [rad]</t>
  </si>
  <si>
    <t xml:space="preserve"> Flux     : 1.475e+08 [p/cm2/sec]</t>
  </si>
  <si>
    <t xml:space="preserve"> Doserate : 2.021e+01 [rad/sec]</t>
  </si>
  <si>
    <t xml:space="preserve"> Run time :     1152 [sec]</t>
  </si>
  <si>
    <t xml:space="preserve"> Fluence  : 2.004e+11 [p/cm2]</t>
  </si>
  <si>
    <t xml:space="preserve"> Dose     : 2.745e+04 [rad]</t>
  </si>
  <si>
    <t xml:space="preserve"> Flux     : 1.739e+08 [p/cm2/sec]</t>
  </si>
  <si>
    <t xml:space="preserve"> Doserate : 2.383e+01 [rad/sec]</t>
  </si>
  <si>
    <t xml:space="preserve"> Run time :       53 [sec]</t>
  </si>
  <si>
    <t xml:space="preserve"> Fluence  : 1.024e+10 [p/cm2]</t>
  </si>
  <si>
    <t xml:space="preserve"> Dose     : 1.403e+03 [rad]</t>
  </si>
  <si>
    <t xml:space="preserve"> Flux     : 1.932e+08 [p/cm2/sec]</t>
  </si>
  <si>
    <t xml:space="preserve"> Doserate : 2.647e+01 [rad/sec]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</si>
</sst>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809]dd\ mmmm\ yyyy"/>
    <numFmt numFmtId="170" formatCode="[$-F400]h:mm:ss\ AM/PM"/>
    <numFmt numFmtId="171" formatCode="0.0000000000000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"/>
    <numFmt numFmtId="181" formatCode="0.000000000"/>
    <numFmt numFmtId="182" formatCode="hh:mm:ss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  14.13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405"/>
          <c:w val="0.8105"/>
          <c:h val="0.77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'14 low'!$B$12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'14 low'!$A$16:$A$75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'14 low'!$D$16:$D$75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4479606"/>
        <c:axId val="40316455"/>
      </c:scatterChart>
      <c:valAx>
        <c:axId val="447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16455"/>
        <c:crosses val="autoZero"/>
        <c:crossBetween val="midCat"/>
        <c:dispUnits/>
      </c:valAx>
      <c:valAx>
        <c:axId val="403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Monostable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05"/>
          <c:w val="0.90025"/>
          <c:h val="0.8655"/>
        </c:manualLayout>
      </c:layout>
      <c:scatterChart>
        <c:scatterStyle val="lineMarker"/>
        <c:varyColors val="0"/>
        <c:ser>
          <c:idx val="1"/>
          <c:order val="1"/>
          <c:tx>
            <c:strRef>
              <c:f>'28'!$B$12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'28'!$A$16:$A$75</c:f>
              <c:strCache>
                <c:ptCount val="60"/>
                <c:pt idx="0">
                  <c:v>37750.94920724537</c:v>
                </c:pt>
                <c:pt idx="1">
                  <c:v>37750.94932291667</c:v>
                </c:pt>
                <c:pt idx="2">
                  <c:v>37750.94943871527</c:v>
                </c:pt>
                <c:pt idx="3">
                  <c:v>37750.94966438657</c:v>
                </c:pt>
                <c:pt idx="4">
                  <c:v>37750.94989005787</c:v>
                </c:pt>
                <c:pt idx="5">
                  <c:v>37750.950005844905</c:v>
                </c:pt>
                <c:pt idx="6">
                  <c:v>37750.95012152778</c:v>
                </c:pt>
                <c:pt idx="7">
                  <c:v>37750.95023731481</c:v>
                </c:pt>
                <c:pt idx="8">
                  <c:v>37750.95035298611</c:v>
                </c:pt>
                <c:pt idx="9">
                  <c:v>37750.95046878472</c:v>
                </c:pt>
                <c:pt idx="10">
                  <c:v>37750.95068865741</c:v>
                </c:pt>
                <c:pt idx="11">
                  <c:v>37750.950804444445</c:v>
                </c:pt>
                <c:pt idx="12">
                  <c:v>37750.95092012731</c:v>
                </c:pt>
                <c:pt idx="13">
                  <c:v>37750.95103591435</c:v>
                </c:pt>
                <c:pt idx="14">
                  <c:v>37750.951134317125</c:v>
                </c:pt>
                <c:pt idx="15">
                  <c:v>37750.95117476852</c:v>
                </c:pt>
              </c:strCache>
            </c:strRef>
          </c:xVal>
          <c:yVal>
            <c:numRef>
              <c:f>'28'!$D$16:$D$75</c:f>
              <c:numCache>
                <c:ptCount val="60"/>
                <c:pt idx="0">
                  <c:v>5.108538299</c:v>
                </c:pt>
                <c:pt idx="1">
                  <c:v>5.112871088</c:v>
                </c:pt>
                <c:pt idx="2">
                  <c:v>5.1149892789999996</c:v>
                </c:pt>
                <c:pt idx="3">
                  <c:v>5.118191212</c:v>
                </c:pt>
                <c:pt idx="4">
                  <c:v>5.367363366</c:v>
                </c:pt>
                <c:pt idx="5">
                  <c:v>5.351958813</c:v>
                </c:pt>
                <c:pt idx="6">
                  <c:v>5.34266227</c:v>
                </c:pt>
                <c:pt idx="7">
                  <c:v>5.332330037</c:v>
                </c:pt>
                <c:pt idx="8">
                  <c:v>5.348302134</c:v>
                </c:pt>
                <c:pt idx="9">
                  <c:v>5.270702053</c:v>
                </c:pt>
                <c:pt idx="10">
                  <c:v>5.108484779</c:v>
                </c:pt>
                <c:pt idx="11">
                  <c:v>5.112803444</c:v>
                </c:pt>
                <c:pt idx="12">
                  <c:v>5.113866977</c:v>
                </c:pt>
                <c:pt idx="13">
                  <c:v>5.106981298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'56'!$B$12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'56'!$A$16:$A$75</c:f>
              <c:strCache>
                <c:ptCount val="60"/>
                <c:pt idx="0">
                  <c:v>37750.951788275466</c:v>
                </c:pt>
                <c:pt idx="1">
                  <c:v>37750.951903946756</c:v>
                </c:pt>
                <c:pt idx="2">
                  <c:v>37750.95201973379</c:v>
                </c:pt>
                <c:pt idx="3">
                  <c:v>37750.952135416665</c:v>
                </c:pt>
                <c:pt idx="4">
                  <c:v>37750.9522512037</c:v>
                </c:pt>
                <c:pt idx="5">
                  <c:v>37750.95236688657</c:v>
                </c:pt>
                <c:pt idx="6">
                  <c:v>37750.952702546296</c:v>
                </c:pt>
                <c:pt idx="7">
                  <c:v>37750.95281834491</c:v>
                </c:pt>
                <c:pt idx="8">
                  <c:v>37750.9529340162</c:v>
                </c:pt>
                <c:pt idx="9">
                  <c:v>37750.95305560185</c:v>
                </c:pt>
                <c:pt idx="10">
                  <c:v>37750.95317707176</c:v>
                </c:pt>
                <c:pt idx="11">
                  <c:v>37750.95329287037</c:v>
                </c:pt>
                <c:pt idx="12">
                  <c:v>37750.95351854167</c:v>
                </c:pt>
                <c:pt idx="13">
                  <c:v>37750.95364591435</c:v>
                </c:pt>
                <c:pt idx="14">
                  <c:v>37750.95376739583</c:v>
                </c:pt>
                <c:pt idx="15">
                  <c:v>37750.95398726852</c:v>
                </c:pt>
                <c:pt idx="16">
                  <c:v>37750.954103055556</c:v>
                </c:pt>
                <c:pt idx="17">
                  <c:v>37750.95421873842</c:v>
                </c:pt>
                <c:pt idx="18">
                  <c:v>37750.95428827546</c:v>
                </c:pt>
                <c:pt idx="19">
                  <c:v>37750.95432872685</c:v>
                </c:pt>
              </c:strCache>
            </c:strRef>
          </c:xVal>
          <c:yVal>
            <c:numRef>
              <c:f>'56'!$D$16:$D$75</c:f>
              <c:numCache>
                <c:ptCount val="60"/>
                <c:pt idx="0">
                  <c:v>5.115007961</c:v>
                </c:pt>
                <c:pt idx="1">
                  <c:v>5.114432814</c:v>
                </c:pt>
                <c:pt idx="2">
                  <c:v>5.110056432</c:v>
                </c:pt>
                <c:pt idx="3">
                  <c:v>5.387483648</c:v>
                </c:pt>
                <c:pt idx="4">
                  <c:v>5.383301721</c:v>
                </c:pt>
                <c:pt idx="5">
                  <c:v>5.37904688</c:v>
                </c:pt>
                <c:pt idx="6">
                  <c:v>5.354895905</c:v>
                </c:pt>
                <c:pt idx="7">
                  <c:v>5.377291835</c:v>
                </c:pt>
                <c:pt idx="8">
                  <c:v>5.359940584</c:v>
                </c:pt>
                <c:pt idx="9">
                  <c:v>5.353158589</c:v>
                </c:pt>
                <c:pt idx="10">
                  <c:v>5.400877207</c:v>
                </c:pt>
                <c:pt idx="11">
                  <c:v>5.381369993</c:v>
                </c:pt>
                <c:pt idx="12">
                  <c:v>5.123167419</c:v>
                </c:pt>
                <c:pt idx="13">
                  <c:v>5.108302687</c:v>
                </c:pt>
                <c:pt idx="14">
                  <c:v>5.156051139</c:v>
                </c:pt>
                <c:pt idx="15">
                  <c:v>5.10590196</c:v>
                </c:pt>
                <c:pt idx="16">
                  <c:v>5.10429932</c:v>
                </c:pt>
                <c:pt idx="17">
                  <c:v>5.106042515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'84'!$B$12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'84'!$A$16:$A$75</c:f>
              <c:strCache>
                <c:ptCount val="60"/>
                <c:pt idx="0">
                  <c:v>37750.95475121527</c:v>
                </c:pt>
                <c:pt idx="1">
                  <c:v>37750.95497688657</c:v>
                </c:pt>
                <c:pt idx="2">
                  <c:v>37750.955202557874</c:v>
                </c:pt>
                <c:pt idx="3">
                  <c:v>37750.9553183449</c:v>
                </c:pt>
                <c:pt idx="4">
                  <c:v>37750.955434027775</c:v>
                </c:pt>
                <c:pt idx="5">
                  <c:v>37750.95554981481</c:v>
                </c:pt>
                <c:pt idx="6">
                  <c:v>37750.95566548611</c:v>
                </c:pt>
                <c:pt idx="7">
                  <c:v>37750.95578128472</c:v>
                </c:pt>
                <c:pt idx="8">
                  <c:v>37750.95600695602</c:v>
                </c:pt>
                <c:pt idx="9">
                  <c:v>37750.95612854167</c:v>
                </c:pt>
                <c:pt idx="10">
                  <c:v>37750.95624421296</c:v>
                </c:pt>
                <c:pt idx="11">
                  <c:v>37750.95636001157</c:v>
                </c:pt>
                <c:pt idx="12">
                  <c:v>37750.95647568287</c:v>
                </c:pt>
                <c:pt idx="13">
                  <c:v>37750.956597268516</c:v>
                </c:pt>
                <c:pt idx="14">
                  <c:v>37750.956718738424</c:v>
                </c:pt>
                <c:pt idx="15">
                  <c:v>37750.95684032407</c:v>
                </c:pt>
                <c:pt idx="16">
                  <c:v>37750.95696179398</c:v>
                </c:pt>
                <c:pt idx="17">
                  <c:v>37750.9570833912</c:v>
                </c:pt>
                <c:pt idx="18">
                  <c:v>37750.957204861115</c:v>
                </c:pt>
                <c:pt idx="19">
                  <c:v>37750.957320648144</c:v>
                </c:pt>
                <c:pt idx="20">
                  <c:v>37750.95743631944</c:v>
                </c:pt>
                <c:pt idx="21">
                  <c:v>37750.95755211805</c:v>
                </c:pt>
                <c:pt idx="22">
                  <c:v>37750.95767358796</c:v>
                </c:pt>
                <c:pt idx="23">
                  <c:v>37750.95779517361</c:v>
                </c:pt>
                <c:pt idx="24">
                  <c:v>37750.95798619213</c:v>
                </c:pt>
                <c:pt idx="25">
                  <c:v>37750.958026643515</c:v>
                </c:pt>
              </c:strCache>
            </c:strRef>
          </c:xVal>
          <c:yVal>
            <c:numRef>
              <c:f>'84'!$D$16:$D$75</c:f>
              <c:numCache>
                <c:ptCount val="60"/>
                <c:pt idx="0">
                  <c:v>5.106703046</c:v>
                </c:pt>
                <c:pt idx="1">
                  <c:v>5.105104479</c:v>
                </c:pt>
                <c:pt idx="2">
                  <c:v>5.103884183</c:v>
                </c:pt>
                <c:pt idx="3">
                  <c:v>5.105684672</c:v>
                </c:pt>
                <c:pt idx="4">
                  <c:v>5.364714254</c:v>
                </c:pt>
                <c:pt idx="5">
                  <c:v>5.35635501</c:v>
                </c:pt>
                <c:pt idx="6">
                  <c:v>5.353072462</c:v>
                </c:pt>
                <c:pt idx="7">
                  <c:v>5.347261902</c:v>
                </c:pt>
                <c:pt idx="8">
                  <c:v>5.362289863</c:v>
                </c:pt>
                <c:pt idx="9">
                  <c:v>5.367514964</c:v>
                </c:pt>
                <c:pt idx="10">
                  <c:v>5.357305138</c:v>
                </c:pt>
                <c:pt idx="11">
                  <c:v>5.343177088</c:v>
                </c:pt>
                <c:pt idx="12">
                  <c:v>5.330068056</c:v>
                </c:pt>
                <c:pt idx="13">
                  <c:v>5.332197121</c:v>
                </c:pt>
                <c:pt idx="14">
                  <c:v>5.326001129</c:v>
                </c:pt>
                <c:pt idx="15">
                  <c:v>5.172339201</c:v>
                </c:pt>
                <c:pt idx="16">
                  <c:v>5.099224817</c:v>
                </c:pt>
                <c:pt idx="17">
                  <c:v>5.098085066</c:v>
                </c:pt>
                <c:pt idx="18">
                  <c:v>5.09844589</c:v>
                </c:pt>
                <c:pt idx="19">
                  <c:v>5.097224003</c:v>
                </c:pt>
                <c:pt idx="20">
                  <c:v>5.096967546</c:v>
                </c:pt>
                <c:pt idx="21">
                  <c:v>5.098214956</c:v>
                </c:pt>
                <c:pt idx="22">
                  <c:v>5.097887559</c:v>
                </c:pt>
                <c:pt idx="23">
                  <c:v>5.099576586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'112'!$B$12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'112'!$A$16:$A$75</c:f>
              <c:strCache>
                <c:ptCount val="60"/>
                <c:pt idx="0">
                  <c:v>37750.95837390046</c:v>
                </c:pt>
                <c:pt idx="1">
                  <c:v>37750.958489571756</c:v>
                </c:pt>
                <c:pt idx="2">
                  <c:v>37750.958825243055</c:v>
                </c:pt>
                <c:pt idx="3">
                  <c:v>37750.95894103009</c:v>
                </c:pt>
                <c:pt idx="4">
                  <c:v>37750.95905671296</c:v>
                </c:pt>
                <c:pt idx="5">
                  <c:v>37750.95916670139</c:v>
                </c:pt>
                <c:pt idx="6">
                  <c:v>37750.959288171296</c:v>
                </c:pt>
                <c:pt idx="7">
                  <c:v>37750.95940396991</c:v>
                </c:pt>
                <c:pt idx="8">
                  <c:v>37750.95951395833</c:v>
                </c:pt>
                <c:pt idx="9">
                  <c:v>37750.959635439816</c:v>
                </c:pt>
                <c:pt idx="10">
                  <c:v>37750.95975702546</c:v>
                </c:pt>
                <c:pt idx="11">
                  <c:v>37750.95987849537</c:v>
                </c:pt>
                <c:pt idx="12">
                  <c:v>37750.96000008102</c:v>
                </c:pt>
                <c:pt idx="13">
                  <c:v>37750.960121550925</c:v>
                </c:pt>
                <c:pt idx="14">
                  <c:v>37750.96023733797</c:v>
                </c:pt>
                <c:pt idx="15">
                  <c:v>37750.96035302083</c:v>
                </c:pt>
                <c:pt idx="16">
                  <c:v>37750.96046880787</c:v>
                </c:pt>
                <c:pt idx="17">
                  <c:v>37750.96059027778</c:v>
                </c:pt>
                <c:pt idx="18">
                  <c:v>37750.96071186342</c:v>
                </c:pt>
                <c:pt idx="19">
                  <c:v>37750.96078129629</c:v>
                </c:pt>
                <c:pt idx="20">
                  <c:v>37750.96082174768</c:v>
                </c:pt>
              </c:strCache>
            </c:strRef>
          </c:xVal>
          <c:yVal>
            <c:numRef>
              <c:f>'112'!$D$16:$D$75</c:f>
              <c:numCache>
                <c:ptCount val="60"/>
                <c:pt idx="0">
                  <c:v>5.098250661</c:v>
                </c:pt>
                <c:pt idx="1">
                  <c:v>5.099549678</c:v>
                </c:pt>
                <c:pt idx="2">
                  <c:v>5.097537854</c:v>
                </c:pt>
                <c:pt idx="3">
                  <c:v>5.098468032</c:v>
                </c:pt>
                <c:pt idx="4">
                  <c:v>5.371173279</c:v>
                </c:pt>
                <c:pt idx="5">
                  <c:v>5.394022263</c:v>
                </c:pt>
                <c:pt idx="6">
                  <c:v>5.379507683</c:v>
                </c:pt>
                <c:pt idx="7">
                  <c:v>5.392083295</c:v>
                </c:pt>
                <c:pt idx="8">
                  <c:v>5.375250182</c:v>
                </c:pt>
                <c:pt idx="9">
                  <c:v>5.383661956</c:v>
                </c:pt>
                <c:pt idx="10">
                  <c:v>5.407114186</c:v>
                </c:pt>
                <c:pt idx="11">
                  <c:v>5.414341684</c:v>
                </c:pt>
                <c:pt idx="12">
                  <c:v>5.414272969</c:v>
                </c:pt>
                <c:pt idx="13">
                  <c:v>5.412565076</c:v>
                </c:pt>
                <c:pt idx="14">
                  <c:v>5.090568385</c:v>
                </c:pt>
                <c:pt idx="15">
                  <c:v>5.092946021</c:v>
                </c:pt>
                <c:pt idx="16">
                  <c:v>5.093101241</c:v>
                </c:pt>
                <c:pt idx="17">
                  <c:v>5.093302397</c:v>
                </c:pt>
                <c:pt idx="18">
                  <c:v>5.092625776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'182'!$B$12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'182'!$A$16:$A$75</c:f>
              <c:strCache>
                <c:ptCount val="60"/>
                <c:pt idx="0">
                  <c:v>37750.962048622685</c:v>
                </c:pt>
                <c:pt idx="1">
                  <c:v>37750.962285891204</c:v>
                </c:pt>
                <c:pt idx="2">
                  <c:v>37750.96251736111</c:v>
                </c:pt>
                <c:pt idx="3">
                  <c:v>37750.96274881944</c:v>
                </c:pt>
                <c:pt idx="4">
                  <c:v>37750.96298608796</c:v>
                </c:pt>
                <c:pt idx="5">
                  <c:v>37750.96333334491</c:v>
                </c:pt>
                <c:pt idx="6">
                  <c:v>37750.96357060185</c:v>
                </c:pt>
                <c:pt idx="7">
                  <c:v>37750.963802071754</c:v>
                </c:pt>
                <c:pt idx="8">
                  <c:v>37750.96404512731</c:v>
                </c:pt>
                <c:pt idx="9">
                  <c:v>37750.964288194446</c:v>
                </c:pt>
                <c:pt idx="10">
                  <c:v>37750.96451965278</c:v>
                </c:pt>
                <c:pt idx="11">
                  <c:v>37750.96475692129</c:v>
                </c:pt>
                <c:pt idx="12">
                  <c:v>37750.96509837963</c:v>
                </c:pt>
                <c:pt idx="13">
                  <c:v>37750.96543984953</c:v>
                </c:pt>
                <c:pt idx="14">
                  <c:v>37750.965677106484</c:v>
                </c:pt>
                <c:pt idx="15">
                  <c:v>37750.96592016204</c:v>
                </c:pt>
                <c:pt idx="16">
                  <c:v>37750.96616322917</c:v>
                </c:pt>
                <c:pt idx="17">
                  <c:v>37750.96649888888</c:v>
                </c:pt>
                <c:pt idx="18">
                  <c:v>37750.96673035879</c:v>
                </c:pt>
                <c:pt idx="19">
                  <c:v>37750.96706603009</c:v>
                </c:pt>
                <c:pt idx="20">
                  <c:v>37750.96729748842</c:v>
                </c:pt>
                <c:pt idx="21">
                  <c:v>37750.96764475694</c:v>
                </c:pt>
                <c:pt idx="22">
                  <c:v>37750.967841446756</c:v>
                </c:pt>
                <c:pt idx="23">
                  <c:v>37750.96792246528</c:v>
                </c:pt>
              </c:strCache>
            </c:strRef>
          </c:xVal>
          <c:yVal>
            <c:numRef>
              <c:f>'182'!$D$16:$D$75</c:f>
              <c:numCache>
                <c:ptCount val="60"/>
                <c:pt idx="0">
                  <c:v>5.093199441</c:v>
                </c:pt>
                <c:pt idx="1">
                  <c:v>5.092447027</c:v>
                </c:pt>
                <c:pt idx="2">
                  <c:v>5.091445305</c:v>
                </c:pt>
                <c:pt idx="3">
                  <c:v>5.091784053</c:v>
                </c:pt>
                <c:pt idx="4">
                  <c:v>5.312633839</c:v>
                </c:pt>
                <c:pt idx="5">
                  <c:v>5.375096503</c:v>
                </c:pt>
                <c:pt idx="6">
                  <c:v>5.389820252</c:v>
                </c:pt>
                <c:pt idx="7">
                  <c:v>5.375339205</c:v>
                </c:pt>
                <c:pt idx="8">
                  <c:v>5.326847139</c:v>
                </c:pt>
                <c:pt idx="9">
                  <c:v>5.354366496</c:v>
                </c:pt>
                <c:pt idx="10">
                  <c:v>5.342609775</c:v>
                </c:pt>
                <c:pt idx="11">
                  <c:v>5.322008133</c:v>
                </c:pt>
                <c:pt idx="12">
                  <c:v>5.351709621</c:v>
                </c:pt>
                <c:pt idx="13">
                  <c:v>5.346115632</c:v>
                </c:pt>
                <c:pt idx="14">
                  <c:v>5.365171378</c:v>
                </c:pt>
                <c:pt idx="15">
                  <c:v>5.305424374</c:v>
                </c:pt>
                <c:pt idx="16">
                  <c:v>5.306541065</c:v>
                </c:pt>
                <c:pt idx="17">
                  <c:v>5.081202027</c:v>
                </c:pt>
                <c:pt idx="18">
                  <c:v>5.079643153</c:v>
                </c:pt>
                <c:pt idx="19">
                  <c:v>5.078853085</c:v>
                </c:pt>
                <c:pt idx="20">
                  <c:v>5.081237997</c:v>
                </c:pt>
                <c:pt idx="21">
                  <c:v>5.078203629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'182'!$R$12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'182'!$Q$16:$Q$75</c:f>
              <c:strCache>
                <c:ptCount val="60"/>
                <c:pt idx="0">
                  <c:v>37750.96217021991</c:v>
                </c:pt>
                <c:pt idx="1">
                  <c:v>37750.9623958912</c:v>
                </c:pt>
                <c:pt idx="2">
                  <c:v>37750.96263314815</c:v>
                </c:pt>
                <c:pt idx="3">
                  <c:v>37750.96286461806</c:v>
                </c:pt>
                <c:pt idx="4">
                  <c:v>37750.96310767361</c:v>
                </c:pt>
                <c:pt idx="5">
                  <c:v>37750.963454930556</c:v>
                </c:pt>
                <c:pt idx="6">
                  <c:v>37750.96368640046</c:v>
                </c:pt>
                <c:pt idx="7">
                  <c:v>37750.96392365741</c:v>
                </c:pt>
                <c:pt idx="8">
                  <c:v>37750.96416672453</c:v>
                </c:pt>
                <c:pt idx="9">
                  <c:v>37750.96440398148</c:v>
                </c:pt>
                <c:pt idx="10">
                  <c:v>37750.96463545139</c:v>
                </c:pt>
                <c:pt idx="11">
                  <c:v>37750.964878506944</c:v>
                </c:pt>
                <c:pt idx="12">
                  <c:v>37750.965214178235</c:v>
                </c:pt>
                <c:pt idx="13">
                  <c:v>37750.96556131944</c:v>
                </c:pt>
                <c:pt idx="14">
                  <c:v>37750.96579869213</c:v>
                </c:pt>
                <c:pt idx="15">
                  <c:v>37750.966041747684</c:v>
                </c:pt>
                <c:pt idx="16">
                  <c:v>37750.966383101855</c:v>
                </c:pt>
                <c:pt idx="17">
                  <c:v>37750.96661457176</c:v>
                </c:pt>
                <c:pt idx="18">
                  <c:v>37750.96695023148</c:v>
                </c:pt>
                <c:pt idx="19">
                  <c:v>37750.96718170139</c:v>
                </c:pt>
                <c:pt idx="20">
                  <c:v>37750.9675231713</c:v>
                </c:pt>
                <c:pt idx="21">
                  <c:v>37750.96776042824</c:v>
                </c:pt>
                <c:pt idx="22">
                  <c:v>37750.96788201389</c:v>
                </c:pt>
              </c:strCache>
            </c:strRef>
          </c:xVal>
          <c:yVal>
            <c:numRef>
              <c:f>'182'!$T$16:$T$75</c:f>
              <c:numCache>
                <c:ptCount val="60"/>
                <c:pt idx="0">
                  <c:v>5.018652177</c:v>
                </c:pt>
                <c:pt idx="1">
                  <c:v>5.01691316</c:v>
                </c:pt>
                <c:pt idx="2">
                  <c:v>5.02045111</c:v>
                </c:pt>
                <c:pt idx="3">
                  <c:v>5.018945026</c:v>
                </c:pt>
                <c:pt idx="4">
                  <c:v>5.357946003</c:v>
                </c:pt>
                <c:pt idx="5">
                  <c:v>5.355770861</c:v>
                </c:pt>
                <c:pt idx="6">
                  <c:v>5.364128501</c:v>
                </c:pt>
                <c:pt idx="7">
                  <c:v>5.340106075</c:v>
                </c:pt>
                <c:pt idx="8">
                  <c:v>5.3245561</c:v>
                </c:pt>
                <c:pt idx="9">
                  <c:v>5.326537832</c:v>
                </c:pt>
                <c:pt idx="10">
                  <c:v>5.324323504</c:v>
                </c:pt>
                <c:pt idx="11">
                  <c:v>5.32072987</c:v>
                </c:pt>
                <c:pt idx="12">
                  <c:v>5.347902618</c:v>
                </c:pt>
                <c:pt idx="13">
                  <c:v>5.340615101</c:v>
                </c:pt>
                <c:pt idx="14">
                  <c:v>5.33724973</c:v>
                </c:pt>
                <c:pt idx="15">
                  <c:v>5.300333217</c:v>
                </c:pt>
                <c:pt idx="16">
                  <c:v>5.017334787</c:v>
                </c:pt>
                <c:pt idx="17">
                  <c:v>5.015611305</c:v>
                </c:pt>
                <c:pt idx="18">
                  <c:v>5.016819967</c:v>
                </c:pt>
                <c:pt idx="19">
                  <c:v>5.020768766</c:v>
                </c:pt>
                <c:pt idx="20">
                  <c:v>5.019773694</c:v>
                </c:pt>
                <c:pt idx="21">
                  <c:v>5.025115418</c:v>
                </c:pt>
              </c:numCache>
            </c:numRef>
          </c:yVal>
          <c:smooth val="0"/>
        </c:ser>
        <c:ser>
          <c:idx val="1"/>
          <c:order val="7"/>
          <c:tx>
            <c:strRef>
              <c:f>'252'!$B$12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'252'!$A$16:$A$75</c:f>
              <c:strCache>
                <c:ptCount val="60"/>
                <c:pt idx="0">
                  <c:v>37750.96977431713</c:v>
                </c:pt>
                <c:pt idx="1">
                  <c:v>37750.97012157407</c:v>
                </c:pt>
                <c:pt idx="2">
                  <c:v>37750.97035304398</c:v>
                </c:pt>
                <c:pt idx="3">
                  <c:v>37750.970700300924</c:v>
                </c:pt>
                <c:pt idx="4">
                  <c:v>37750.97093177083</c:v>
                </c:pt>
                <c:pt idx="5">
                  <c:v>37750.97116324074</c:v>
                </c:pt>
                <c:pt idx="6">
                  <c:v>37750.97139471065</c:v>
                </c:pt>
                <c:pt idx="7">
                  <c:v>37750.971741967594</c:v>
                </c:pt>
                <c:pt idx="8">
                  <c:v>37750.97197922453</c:v>
                </c:pt>
                <c:pt idx="9">
                  <c:v>37750.97222228009</c:v>
                </c:pt>
                <c:pt idx="10">
                  <c:v>37750.97246534722</c:v>
                </c:pt>
                <c:pt idx="11">
                  <c:v>37750.972708402776</c:v>
                </c:pt>
                <c:pt idx="12">
                  <c:v>37750.97294565972</c:v>
                </c:pt>
                <c:pt idx="13">
                  <c:v>37750.97317712963</c:v>
                </c:pt>
                <c:pt idx="14">
                  <c:v>37750.973634270835</c:v>
                </c:pt>
                <c:pt idx="15">
                  <c:v>37750.97387152778</c:v>
                </c:pt>
                <c:pt idx="16">
                  <c:v>37750.97411458333</c:v>
                </c:pt>
                <c:pt idx="17">
                  <c:v>37750.97434605323</c:v>
                </c:pt>
                <c:pt idx="18">
                  <c:v>37750.974693310185</c:v>
                </c:pt>
                <c:pt idx="19">
                  <c:v>37750.97504056713</c:v>
                </c:pt>
                <c:pt idx="20">
                  <c:v>37750.97527783564</c:v>
                </c:pt>
                <c:pt idx="21">
                  <c:v>37750.97551509259</c:v>
                </c:pt>
                <c:pt idx="22">
                  <c:v>37750.9757465625</c:v>
                </c:pt>
                <c:pt idx="23">
                  <c:v>37750.97608223379</c:v>
                </c:pt>
                <c:pt idx="24">
                  <c:v>37750.976383125</c:v>
                </c:pt>
                <c:pt idx="25">
                  <c:v>37750.97646414352</c:v>
                </c:pt>
              </c:strCache>
            </c:strRef>
          </c:xVal>
          <c:yVal>
            <c:numRef>
              <c:f>'252'!$D$16:$D$75</c:f>
              <c:numCache>
                <c:ptCount val="60"/>
                <c:pt idx="0">
                  <c:v>5.080425593</c:v>
                </c:pt>
                <c:pt idx="1">
                  <c:v>5.079692261</c:v>
                </c:pt>
                <c:pt idx="2">
                  <c:v>5.080007381</c:v>
                </c:pt>
                <c:pt idx="3">
                  <c:v>5.08144453</c:v>
                </c:pt>
                <c:pt idx="4">
                  <c:v>5.270795357</c:v>
                </c:pt>
                <c:pt idx="5">
                  <c:v>5.293644339</c:v>
                </c:pt>
                <c:pt idx="6">
                  <c:v>5.079081256</c:v>
                </c:pt>
                <c:pt idx="7">
                  <c:v>5.367078678</c:v>
                </c:pt>
                <c:pt idx="8">
                  <c:v>5.302742039</c:v>
                </c:pt>
                <c:pt idx="9">
                  <c:v>5.307209843</c:v>
                </c:pt>
                <c:pt idx="10">
                  <c:v>5.298410198</c:v>
                </c:pt>
                <c:pt idx="11">
                  <c:v>5.304553823</c:v>
                </c:pt>
                <c:pt idx="12">
                  <c:v>5.292601947</c:v>
                </c:pt>
                <c:pt idx="13">
                  <c:v>5.286182522</c:v>
                </c:pt>
                <c:pt idx="14">
                  <c:v>5.286729517</c:v>
                </c:pt>
                <c:pt idx="15">
                  <c:v>5.287346907</c:v>
                </c:pt>
                <c:pt idx="16">
                  <c:v>5.287722037</c:v>
                </c:pt>
                <c:pt idx="17">
                  <c:v>5.284873534</c:v>
                </c:pt>
                <c:pt idx="18">
                  <c:v>5.275778082</c:v>
                </c:pt>
                <c:pt idx="19">
                  <c:v>5.070264979</c:v>
                </c:pt>
                <c:pt idx="20">
                  <c:v>5.068473246</c:v>
                </c:pt>
                <c:pt idx="21">
                  <c:v>5.069190353</c:v>
                </c:pt>
                <c:pt idx="22">
                  <c:v>5.068846334</c:v>
                </c:pt>
                <c:pt idx="23">
                  <c:v>5.069859776</c:v>
                </c:pt>
              </c:numCache>
            </c:numRef>
          </c:yVal>
          <c:smooth val="0"/>
        </c:ser>
        <c:ser>
          <c:idx val="2"/>
          <c:order val="8"/>
          <c:tx>
            <c:strRef>
              <c:f>'252'!$R$12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'252'!$Q$16:$Q$75</c:f>
              <c:strCache>
                <c:ptCount val="60"/>
                <c:pt idx="0">
                  <c:v>37750.969999988425</c:v>
                </c:pt>
                <c:pt idx="1">
                  <c:v>37750.97023725694</c:v>
                </c:pt>
                <c:pt idx="2">
                  <c:v>37750.97057871528</c:v>
                </c:pt>
                <c:pt idx="3">
                  <c:v>37750.9708159838</c:v>
                </c:pt>
                <c:pt idx="4">
                  <c:v>37750.97104744212</c:v>
                </c:pt>
                <c:pt idx="5">
                  <c:v>37750.97127902778</c:v>
                </c:pt>
                <c:pt idx="6">
                  <c:v>37750.97162038195</c:v>
                </c:pt>
                <c:pt idx="7">
                  <c:v>37750.97185763889</c:v>
                </c:pt>
                <c:pt idx="8">
                  <c:v>37750.972100694446</c:v>
                </c:pt>
                <c:pt idx="9">
                  <c:v>37750.97234375</c:v>
                </c:pt>
                <c:pt idx="10">
                  <c:v>37750.97258681713</c:v>
                </c:pt>
                <c:pt idx="11">
                  <c:v>37750.972829872684</c:v>
                </c:pt>
                <c:pt idx="12">
                  <c:v>37750.97306145833</c:v>
                </c:pt>
                <c:pt idx="13">
                  <c:v>37750.97340859954</c:v>
                </c:pt>
                <c:pt idx="14">
                  <c:v>37750.97375585648</c:v>
                </c:pt>
                <c:pt idx="15">
                  <c:v>37750.973993113425</c:v>
                </c:pt>
                <c:pt idx="16">
                  <c:v>37750.974230381944</c:v>
                </c:pt>
                <c:pt idx="17">
                  <c:v>37750.97446185185</c:v>
                </c:pt>
                <c:pt idx="18">
                  <c:v>37750.97491898148</c:v>
                </c:pt>
                <c:pt idx="19">
                  <c:v>37750.97515625</c:v>
                </c:pt>
                <c:pt idx="20">
                  <c:v>37750.97539930556</c:v>
                </c:pt>
                <c:pt idx="21">
                  <c:v>37750.97563077546</c:v>
                </c:pt>
                <c:pt idx="22">
                  <c:v>37750.97596644676</c:v>
                </c:pt>
                <c:pt idx="23">
                  <c:v>37750.97630790509</c:v>
                </c:pt>
                <c:pt idx="24">
                  <c:v>37750.97642369213</c:v>
                </c:pt>
              </c:strCache>
            </c:strRef>
          </c:xVal>
          <c:yVal>
            <c:numRef>
              <c:f>'252'!$T$16:$T$75</c:f>
              <c:numCache>
                <c:ptCount val="60"/>
                <c:pt idx="0">
                  <c:v>5.020538324</c:v>
                </c:pt>
                <c:pt idx="1">
                  <c:v>5.016062061</c:v>
                </c:pt>
                <c:pt idx="2">
                  <c:v>5.016353831</c:v>
                </c:pt>
                <c:pt idx="3">
                  <c:v>5.019085268</c:v>
                </c:pt>
                <c:pt idx="4">
                  <c:v>5.303876087</c:v>
                </c:pt>
                <c:pt idx="5">
                  <c:v>5.211379069</c:v>
                </c:pt>
                <c:pt idx="6">
                  <c:v>5.476339565</c:v>
                </c:pt>
                <c:pt idx="7">
                  <c:v>5.312783257</c:v>
                </c:pt>
                <c:pt idx="8">
                  <c:v>5.30881973</c:v>
                </c:pt>
                <c:pt idx="9">
                  <c:v>5.302987499</c:v>
                </c:pt>
                <c:pt idx="10">
                  <c:v>5.309593345</c:v>
                </c:pt>
                <c:pt idx="11">
                  <c:v>5.326928197</c:v>
                </c:pt>
                <c:pt idx="12">
                  <c:v>5.299484852</c:v>
                </c:pt>
                <c:pt idx="13">
                  <c:v>5.300191701</c:v>
                </c:pt>
                <c:pt idx="14">
                  <c:v>5.300542231</c:v>
                </c:pt>
                <c:pt idx="15">
                  <c:v>5.30273205</c:v>
                </c:pt>
                <c:pt idx="16">
                  <c:v>5.294787644</c:v>
                </c:pt>
                <c:pt idx="17">
                  <c:v>5.285690746</c:v>
                </c:pt>
                <c:pt idx="18">
                  <c:v>5.018485263</c:v>
                </c:pt>
                <c:pt idx="19">
                  <c:v>5.020620766</c:v>
                </c:pt>
                <c:pt idx="20">
                  <c:v>5.015589686</c:v>
                </c:pt>
                <c:pt idx="21">
                  <c:v>5.017804817</c:v>
                </c:pt>
                <c:pt idx="22">
                  <c:v>5.020489712</c:v>
                </c:pt>
                <c:pt idx="23">
                  <c:v>5.019161201</c:v>
                </c:pt>
              </c:numCache>
            </c:numRef>
          </c:yVal>
          <c:smooth val="0"/>
        </c:ser>
        <c:ser>
          <c:idx val="1"/>
          <c:order val="9"/>
          <c:tx>
            <c:strRef>
              <c:f>'526'!$B$12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'526'!$A$16:$A$75</c:f>
              <c:strCache>
                <c:ptCount val="60"/>
                <c:pt idx="0">
                  <c:v>37750.98984380787</c:v>
                </c:pt>
                <c:pt idx="1">
                  <c:v>37750.9900752662</c:v>
                </c:pt>
                <c:pt idx="2">
                  <c:v>37750.99042252315</c:v>
                </c:pt>
                <c:pt idx="3">
                  <c:v>37750.99065399305</c:v>
                </c:pt>
                <c:pt idx="4">
                  <c:v>37750.99088546296</c:v>
                </c:pt>
                <c:pt idx="5">
                  <c:v>37750.991128518515</c:v>
                </c:pt>
                <c:pt idx="6">
                  <c:v>37750.99135418981</c:v>
                </c:pt>
                <c:pt idx="7">
                  <c:v>37750.991707245375</c:v>
                </c:pt>
                <c:pt idx="8">
                  <c:v>37750.99193871528</c:v>
                </c:pt>
                <c:pt idx="9">
                  <c:v>37750.992170185185</c:v>
                </c:pt>
                <c:pt idx="10">
                  <c:v>37750.99241324074</c:v>
                </c:pt>
                <c:pt idx="11">
                  <c:v>37750.992656296294</c:v>
                </c:pt>
                <c:pt idx="12">
                  <c:v>37750.99289935185</c:v>
                </c:pt>
                <c:pt idx="13">
                  <c:v>37750.9931424074</c:v>
                </c:pt>
                <c:pt idx="14">
                  <c:v>37750.99338547453</c:v>
                </c:pt>
                <c:pt idx="15">
                  <c:v>37750.99362853009</c:v>
                </c:pt>
                <c:pt idx="16">
                  <c:v>37750.99387158565</c:v>
                </c:pt>
                <c:pt idx="17">
                  <c:v>37750.99410305556</c:v>
                </c:pt>
                <c:pt idx="18">
                  <c:v>37750.994334525465</c:v>
                </c:pt>
                <c:pt idx="19">
                  <c:v>37750.994687569444</c:v>
                </c:pt>
                <c:pt idx="20">
                  <c:v>37750.99492483796</c:v>
                </c:pt>
                <c:pt idx="21">
                  <c:v>37750.995156307865</c:v>
                </c:pt>
                <c:pt idx="22">
                  <c:v>37750.995399363426</c:v>
                </c:pt>
                <c:pt idx="23">
                  <c:v>37750.995746504625</c:v>
                </c:pt>
                <c:pt idx="24">
                  <c:v>37750.996087962965</c:v>
                </c:pt>
                <c:pt idx="25">
                  <c:v>37750.996325231485</c:v>
                </c:pt>
                <c:pt idx="26">
                  <c:v>37750.99667248842</c:v>
                </c:pt>
                <c:pt idx="27">
                  <c:v>37750.99712962963</c:v>
                </c:pt>
                <c:pt idx="28">
                  <c:v>37750.99747688657</c:v>
                </c:pt>
                <c:pt idx="29">
                  <c:v>37750.997818344906</c:v>
                </c:pt>
                <c:pt idx="30">
                  <c:v>37750.998055613425</c:v>
                </c:pt>
                <c:pt idx="31">
                  <c:v>37750.99829866898</c:v>
                </c:pt>
                <c:pt idx="32">
                  <c:v>37750.99853592592</c:v>
                </c:pt>
                <c:pt idx="33">
                  <c:v>37750.99888886574</c:v>
                </c:pt>
                <c:pt idx="34">
                  <c:v>37750.99913193287</c:v>
                </c:pt>
                <c:pt idx="35">
                  <c:v>37750.99936918981</c:v>
                </c:pt>
                <c:pt idx="36">
                  <c:v>37750.99960077547</c:v>
                </c:pt>
                <c:pt idx="37">
                  <c:v>37750.999953715276</c:v>
                </c:pt>
                <c:pt idx="38">
                  <c:v>37751.000312557866</c:v>
                </c:pt>
                <c:pt idx="39">
                  <c:v>37751.00055561342</c:v>
                </c:pt>
                <c:pt idx="40">
                  <c:v>37751.00079868056</c:v>
                </c:pt>
                <c:pt idx="41">
                  <c:v>37751.001035937494</c:v>
                </c:pt>
                <c:pt idx="42">
                  <c:v>37751.0013830787</c:v>
                </c:pt>
                <c:pt idx="43">
                  <c:v>37751.00172454861</c:v>
                </c:pt>
                <c:pt idx="44">
                  <c:v>37751.00196180556</c:v>
                </c:pt>
                <c:pt idx="45">
                  <c:v>37751.00219327546</c:v>
                </c:pt>
                <c:pt idx="46">
                  <c:v>37751.002430532404</c:v>
                </c:pt>
                <c:pt idx="47">
                  <c:v>37751.00277200231</c:v>
                </c:pt>
                <c:pt idx="48">
                  <c:v>37751.00300347222</c:v>
                </c:pt>
                <c:pt idx="49">
                  <c:v>37751.00323504629</c:v>
                </c:pt>
                <c:pt idx="50">
                  <c:v>37751.00357060185</c:v>
                </c:pt>
                <c:pt idx="51">
                  <c:v>37751.003802071755</c:v>
                </c:pt>
                <c:pt idx="52">
                  <c:v>37751.00403353009</c:v>
                </c:pt>
                <c:pt idx="53">
                  <c:v>37751.00427091435</c:v>
                </c:pt>
                <c:pt idx="54">
                  <c:v>37751.00451396991</c:v>
                </c:pt>
                <c:pt idx="55">
                  <c:v>37751.00475702546</c:v>
                </c:pt>
                <c:pt idx="56">
                  <c:v>37751.00510416667</c:v>
                </c:pt>
                <c:pt idx="57">
                  <c:v>37751.0053472338</c:v>
                </c:pt>
                <c:pt idx="58">
                  <c:v>37751.00559028935</c:v>
                </c:pt>
                <c:pt idx="59">
                  <c:v>37751.005833344905</c:v>
                </c:pt>
              </c:strCache>
            </c:strRef>
          </c:xVal>
          <c:yVal>
            <c:numRef>
              <c:f>'526'!$D$16:$D$75</c:f>
              <c:numCache>
                <c:ptCount val="60"/>
                <c:pt idx="0">
                  <c:v>5.064587756</c:v>
                </c:pt>
                <c:pt idx="1">
                  <c:v>5.065447663</c:v>
                </c:pt>
                <c:pt idx="2">
                  <c:v>5.066189518</c:v>
                </c:pt>
                <c:pt idx="3">
                  <c:v>5.066607633</c:v>
                </c:pt>
                <c:pt idx="4">
                  <c:v>5.303904992</c:v>
                </c:pt>
                <c:pt idx="5">
                  <c:v>5.326028029</c:v>
                </c:pt>
                <c:pt idx="6">
                  <c:v>5.365093847</c:v>
                </c:pt>
                <c:pt idx="7">
                  <c:v>5.305426204</c:v>
                </c:pt>
                <c:pt idx="8">
                  <c:v>5.307517254</c:v>
                </c:pt>
                <c:pt idx="9">
                  <c:v>5.316197336</c:v>
                </c:pt>
                <c:pt idx="10">
                  <c:v>5.286612129</c:v>
                </c:pt>
                <c:pt idx="11">
                  <c:v>5.278431134</c:v>
                </c:pt>
                <c:pt idx="12">
                  <c:v>5.275504561</c:v>
                </c:pt>
                <c:pt idx="13">
                  <c:v>5.270667758</c:v>
                </c:pt>
                <c:pt idx="14">
                  <c:v>5.272126801</c:v>
                </c:pt>
                <c:pt idx="15">
                  <c:v>5.2723336</c:v>
                </c:pt>
                <c:pt idx="16">
                  <c:v>5.268549621</c:v>
                </c:pt>
                <c:pt idx="17">
                  <c:v>5.275204838</c:v>
                </c:pt>
                <c:pt idx="18">
                  <c:v>5.271240679</c:v>
                </c:pt>
                <c:pt idx="19">
                  <c:v>5.274523682</c:v>
                </c:pt>
                <c:pt idx="20">
                  <c:v>5.271442484</c:v>
                </c:pt>
                <c:pt idx="21">
                  <c:v>5.270113766</c:v>
                </c:pt>
                <c:pt idx="22">
                  <c:v>5.270044674</c:v>
                </c:pt>
                <c:pt idx="23">
                  <c:v>5.272348839</c:v>
                </c:pt>
                <c:pt idx="24">
                  <c:v>5.273089105</c:v>
                </c:pt>
                <c:pt idx="25">
                  <c:v>5.29181054</c:v>
                </c:pt>
                <c:pt idx="26">
                  <c:v>5.289337309</c:v>
                </c:pt>
                <c:pt idx="27">
                  <c:v>5.335094717</c:v>
                </c:pt>
                <c:pt idx="28">
                  <c:v>5.319426158</c:v>
                </c:pt>
                <c:pt idx="29">
                  <c:v>5.311112719</c:v>
                </c:pt>
                <c:pt idx="30">
                  <c:v>5.30259901</c:v>
                </c:pt>
                <c:pt idx="31">
                  <c:v>5.306746133</c:v>
                </c:pt>
                <c:pt idx="32">
                  <c:v>5.325862784</c:v>
                </c:pt>
                <c:pt idx="33">
                  <c:v>5.288869381</c:v>
                </c:pt>
                <c:pt idx="34">
                  <c:v>5.289160592</c:v>
                </c:pt>
                <c:pt idx="35">
                  <c:v>5.329890425</c:v>
                </c:pt>
                <c:pt idx="36">
                  <c:v>5.28878793</c:v>
                </c:pt>
                <c:pt idx="37">
                  <c:v>5.308585489</c:v>
                </c:pt>
                <c:pt idx="38">
                  <c:v>5.309344054</c:v>
                </c:pt>
                <c:pt idx="39">
                  <c:v>5.346098725</c:v>
                </c:pt>
                <c:pt idx="40">
                  <c:v>5.342218996</c:v>
                </c:pt>
                <c:pt idx="41">
                  <c:v>5.352015427</c:v>
                </c:pt>
                <c:pt idx="42">
                  <c:v>5.359231308</c:v>
                </c:pt>
                <c:pt idx="43">
                  <c:v>5.342164211</c:v>
                </c:pt>
                <c:pt idx="44">
                  <c:v>5.342809228</c:v>
                </c:pt>
                <c:pt idx="45">
                  <c:v>5.356979881</c:v>
                </c:pt>
                <c:pt idx="46">
                  <c:v>5.359299902</c:v>
                </c:pt>
                <c:pt idx="47">
                  <c:v>5.361762286</c:v>
                </c:pt>
                <c:pt idx="48">
                  <c:v>5.346333295</c:v>
                </c:pt>
                <c:pt idx="49">
                  <c:v>5.338219751</c:v>
                </c:pt>
                <c:pt idx="50">
                  <c:v>5.342423006</c:v>
                </c:pt>
                <c:pt idx="51">
                  <c:v>5.345537568</c:v>
                </c:pt>
                <c:pt idx="52">
                  <c:v>5.347882496</c:v>
                </c:pt>
                <c:pt idx="53">
                  <c:v>5.040005173</c:v>
                </c:pt>
                <c:pt idx="54">
                  <c:v>5.041793936</c:v>
                </c:pt>
                <c:pt idx="55">
                  <c:v>5.042956571</c:v>
                </c:pt>
                <c:pt idx="56">
                  <c:v>5.041136336</c:v>
                </c:pt>
                <c:pt idx="57">
                  <c:v>5.044933858</c:v>
                </c:pt>
                <c:pt idx="58">
                  <c:v>5.040588409</c:v>
                </c:pt>
                <c:pt idx="59">
                  <c:v>5.040870574</c:v>
                </c:pt>
              </c:numCache>
            </c:numRef>
          </c:yVal>
          <c:smooth val="0"/>
        </c:ser>
        <c:ser>
          <c:idx val="2"/>
          <c:order val="10"/>
          <c:tx>
            <c:strRef>
              <c:f>'526'!$R$12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'526'!$Q$16:$Q$75</c:f>
              <c:strCache>
                <c:ptCount val="60"/>
                <c:pt idx="0">
                  <c:v>37750.989959479164</c:v>
                </c:pt>
                <c:pt idx="1">
                  <c:v>37750.9903009375</c:v>
                </c:pt>
                <c:pt idx="2">
                  <c:v>37750.99053820602</c:v>
                </c:pt>
                <c:pt idx="3">
                  <c:v>37750.990763877315</c:v>
                </c:pt>
                <c:pt idx="4">
                  <c:v>37750.99100693287</c:v>
                </c:pt>
                <c:pt idx="5">
                  <c:v>37750.99124420139</c:v>
                </c:pt>
                <c:pt idx="6">
                  <c:v>37750.99158565972</c:v>
                </c:pt>
                <c:pt idx="7">
                  <c:v>37750.991822916665</c:v>
                </c:pt>
                <c:pt idx="8">
                  <c:v>37750.992054386574</c:v>
                </c:pt>
                <c:pt idx="9">
                  <c:v>37750.992291655086</c:v>
                </c:pt>
                <c:pt idx="10">
                  <c:v>37750.99253471065</c:v>
                </c:pt>
                <c:pt idx="11">
                  <c:v>37750.9927777662</c:v>
                </c:pt>
                <c:pt idx="12">
                  <c:v>37750.993020821756</c:v>
                </c:pt>
                <c:pt idx="13">
                  <c:v>37750.99326387731</c:v>
                </c:pt>
                <c:pt idx="14">
                  <c:v>37750.99350694445</c:v>
                </c:pt>
                <c:pt idx="15">
                  <c:v>37750.99375</c:v>
                </c:pt>
                <c:pt idx="16">
                  <c:v>37750.99398725694</c:v>
                </c:pt>
                <c:pt idx="17">
                  <c:v>37750.994218726846</c:v>
                </c:pt>
                <c:pt idx="18">
                  <c:v>37750.99456019676</c:v>
                </c:pt>
                <c:pt idx="19">
                  <c:v>37750.99480903935</c:v>
                </c:pt>
                <c:pt idx="20">
                  <c:v>37750.99504050926</c:v>
                </c:pt>
                <c:pt idx="21">
                  <c:v>37750.99527777778</c:v>
                </c:pt>
                <c:pt idx="22">
                  <c:v>37750.995625034724</c:v>
                </c:pt>
                <c:pt idx="23">
                  <c:v>37750.99586229167</c:v>
                </c:pt>
                <c:pt idx="24">
                  <c:v>37750.996209548604</c:v>
                </c:pt>
                <c:pt idx="25">
                  <c:v>37750.99655101852</c:v>
                </c:pt>
                <c:pt idx="26">
                  <c:v>37750.99689815972</c:v>
                </c:pt>
                <c:pt idx="27">
                  <c:v>37750.997251215274</c:v>
                </c:pt>
                <c:pt idx="28">
                  <c:v>37750.99770255787</c:v>
                </c:pt>
                <c:pt idx="29">
                  <c:v>37750.99793402778</c:v>
                </c:pt>
                <c:pt idx="30">
                  <c:v>37750.99817708333</c:v>
                </c:pt>
                <c:pt idx="31">
                  <c:v>37750.99842013889</c:v>
                </c:pt>
                <c:pt idx="32">
                  <c:v>37750.9987616088</c:v>
                </c:pt>
                <c:pt idx="33">
                  <c:v>37750.999010451385</c:v>
                </c:pt>
                <c:pt idx="34">
                  <c:v>37750.999253518516</c:v>
                </c:pt>
                <c:pt idx="35">
                  <c:v>37750.99948497685</c:v>
                </c:pt>
                <c:pt idx="36">
                  <c:v>37750.99972224537</c:v>
                </c:pt>
                <c:pt idx="37">
                  <c:v>37751.00018517361</c:v>
                </c:pt>
                <c:pt idx="38">
                  <c:v>37751.00043402778</c:v>
                </c:pt>
                <c:pt idx="39">
                  <c:v>37751.000677083335</c:v>
                </c:pt>
                <c:pt idx="40">
                  <c:v>37751.000920150465</c:v>
                </c:pt>
                <c:pt idx="41">
                  <c:v>37751.00126160879</c:v>
                </c:pt>
                <c:pt idx="42">
                  <c:v>37751.00149887731</c:v>
                </c:pt>
                <c:pt idx="43">
                  <c:v>37751.00184613426</c:v>
                </c:pt>
                <c:pt idx="44">
                  <c:v>37751.00207759259</c:v>
                </c:pt>
                <c:pt idx="45">
                  <c:v>37751.002309062496</c:v>
                </c:pt>
                <c:pt idx="46">
                  <c:v>37751.00255211805</c:v>
                </c:pt>
                <c:pt idx="47">
                  <c:v>37751.00288778935</c:v>
                </c:pt>
                <c:pt idx="48">
                  <c:v>37751.00311925926</c:v>
                </c:pt>
                <c:pt idx="49">
                  <c:v>37751.00335072917</c:v>
                </c:pt>
                <c:pt idx="50">
                  <c:v>37751.00368638889</c:v>
                </c:pt>
                <c:pt idx="51">
                  <c:v>37751.0039178588</c:v>
                </c:pt>
                <c:pt idx="52">
                  <c:v>37751.004149328706</c:v>
                </c:pt>
                <c:pt idx="53">
                  <c:v>37751.00439238426</c:v>
                </c:pt>
                <c:pt idx="54">
                  <c:v>37751.004635439815</c:v>
                </c:pt>
                <c:pt idx="55">
                  <c:v>37751.00487849537</c:v>
                </c:pt>
                <c:pt idx="56">
                  <c:v>37751.00522576389</c:v>
                </c:pt>
                <c:pt idx="57">
                  <c:v>37751.00546881944</c:v>
                </c:pt>
                <c:pt idx="58">
                  <c:v>37751.005711875005</c:v>
                </c:pt>
                <c:pt idx="59">
                  <c:v>37751.00595493056</c:v>
                </c:pt>
              </c:strCache>
            </c:strRef>
          </c:xVal>
          <c:yVal>
            <c:numRef>
              <c:f>'526'!$T$16:$T$75</c:f>
              <c:numCache>
                <c:ptCount val="60"/>
                <c:pt idx="0">
                  <c:v>5.00424593</c:v>
                </c:pt>
                <c:pt idx="1">
                  <c:v>5.015525215</c:v>
                </c:pt>
                <c:pt idx="2">
                  <c:v>5.013124353</c:v>
                </c:pt>
                <c:pt idx="3">
                  <c:v>5.015628156</c:v>
                </c:pt>
                <c:pt idx="4">
                  <c:v>5.331501502</c:v>
                </c:pt>
                <c:pt idx="5">
                  <c:v>5.336544134</c:v>
                </c:pt>
                <c:pt idx="6">
                  <c:v>5.342805476</c:v>
                </c:pt>
                <c:pt idx="7">
                  <c:v>5.324038116</c:v>
                </c:pt>
                <c:pt idx="8">
                  <c:v>5.323575105</c:v>
                </c:pt>
                <c:pt idx="9">
                  <c:v>5.323338507</c:v>
                </c:pt>
                <c:pt idx="10">
                  <c:v>5.303502076</c:v>
                </c:pt>
                <c:pt idx="11">
                  <c:v>5.29521163</c:v>
                </c:pt>
                <c:pt idx="12">
                  <c:v>5.285446971</c:v>
                </c:pt>
                <c:pt idx="13">
                  <c:v>5.29589222</c:v>
                </c:pt>
                <c:pt idx="14">
                  <c:v>5.287080152</c:v>
                </c:pt>
                <c:pt idx="15">
                  <c:v>5.293990348</c:v>
                </c:pt>
                <c:pt idx="16">
                  <c:v>5.286784944</c:v>
                </c:pt>
                <c:pt idx="17">
                  <c:v>5.28550611</c:v>
                </c:pt>
                <c:pt idx="18">
                  <c:v>5.301716149</c:v>
                </c:pt>
                <c:pt idx="19">
                  <c:v>5.298171382</c:v>
                </c:pt>
                <c:pt idx="20">
                  <c:v>5.292791627</c:v>
                </c:pt>
                <c:pt idx="21">
                  <c:v>5.298166626</c:v>
                </c:pt>
                <c:pt idx="22">
                  <c:v>5.298964941</c:v>
                </c:pt>
                <c:pt idx="23">
                  <c:v>5.297441346</c:v>
                </c:pt>
                <c:pt idx="24">
                  <c:v>5.31193101</c:v>
                </c:pt>
                <c:pt idx="25">
                  <c:v>5.2959182909999996</c:v>
                </c:pt>
                <c:pt idx="26">
                  <c:v>5.314025324</c:v>
                </c:pt>
                <c:pt idx="27">
                  <c:v>5.32427164</c:v>
                </c:pt>
                <c:pt idx="28">
                  <c:v>5.330117454</c:v>
                </c:pt>
                <c:pt idx="29">
                  <c:v>5.32167439</c:v>
                </c:pt>
                <c:pt idx="30">
                  <c:v>5.30710115</c:v>
                </c:pt>
                <c:pt idx="31">
                  <c:v>5.360778308</c:v>
                </c:pt>
                <c:pt idx="32">
                  <c:v>5.338091999</c:v>
                </c:pt>
                <c:pt idx="33">
                  <c:v>5.317540413</c:v>
                </c:pt>
                <c:pt idx="34">
                  <c:v>5.328263398</c:v>
                </c:pt>
                <c:pt idx="35">
                  <c:v>5.327897346</c:v>
                </c:pt>
                <c:pt idx="36">
                  <c:v>5.314099032</c:v>
                </c:pt>
                <c:pt idx="37">
                  <c:v>5.345105877</c:v>
                </c:pt>
                <c:pt idx="38">
                  <c:v>5.34834406</c:v>
                </c:pt>
                <c:pt idx="39">
                  <c:v>5.356756107</c:v>
                </c:pt>
                <c:pt idx="40">
                  <c:v>5.380007664</c:v>
                </c:pt>
                <c:pt idx="41">
                  <c:v>5.370902111</c:v>
                </c:pt>
                <c:pt idx="42">
                  <c:v>5.371157366</c:v>
                </c:pt>
                <c:pt idx="43">
                  <c:v>5.350501853</c:v>
                </c:pt>
                <c:pt idx="44">
                  <c:v>5.370844655</c:v>
                </c:pt>
                <c:pt idx="45">
                  <c:v>5.376901498</c:v>
                </c:pt>
                <c:pt idx="46">
                  <c:v>5.371935513</c:v>
                </c:pt>
                <c:pt idx="47">
                  <c:v>5.372589571</c:v>
                </c:pt>
                <c:pt idx="48">
                  <c:v>5.368195913</c:v>
                </c:pt>
                <c:pt idx="49">
                  <c:v>5.355451911</c:v>
                </c:pt>
                <c:pt idx="50">
                  <c:v>5.368388457</c:v>
                </c:pt>
                <c:pt idx="51">
                  <c:v>5.361742316</c:v>
                </c:pt>
                <c:pt idx="52">
                  <c:v>5.298040661</c:v>
                </c:pt>
                <c:pt idx="53">
                  <c:v>5.017749618</c:v>
                </c:pt>
                <c:pt idx="54">
                  <c:v>5.016099254</c:v>
                </c:pt>
                <c:pt idx="55">
                  <c:v>5.016549964</c:v>
                </c:pt>
                <c:pt idx="56">
                  <c:v>5.017813498</c:v>
                </c:pt>
                <c:pt idx="57">
                  <c:v>5.019048754</c:v>
                </c:pt>
                <c:pt idx="58">
                  <c:v>5.020396594</c:v>
                </c:pt>
                <c:pt idx="59">
                  <c:v>5.017536199</c:v>
                </c:pt>
              </c:numCache>
            </c:numRef>
          </c:yVal>
          <c:smooth val="0"/>
        </c:ser>
        <c:axId val="34428720"/>
        <c:axId val="41423025"/>
      </c:scatterChart>
      <c:scatterChart>
        <c:scatterStyle val="lineMarker"/>
        <c:varyColors val="0"/>
        <c:ser>
          <c:idx val="1"/>
          <c:order val="0"/>
          <c:tx>
            <c:strRef>
              <c:f>'14 low'!$B$12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'14 low'!$A$16:$A$75</c:f>
              <c:strCache>
                <c:ptCount val="60"/>
                <c:pt idx="0">
                  <c:v>37750.93604166667</c:v>
                </c:pt>
                <c:pt idx="1">
                  <c:v>37750.93704288194</c:v>
                </c:pt>
                <c:pt idx="2">
                  <c:v>37750.939027789354</c:v>
                </c:pt>
                <c:pt idx="3">
                  <c:v>37750.940023206014</c:v>
                </c:pt>
                <c:pt idx="4">
                  <c:v>37750.940821805554</c:v>
                </c:pt>
                <c:pt idx="5">
                  <c:v>37750.94087385417</c:v>
                </c:pt>
              </c:strCache>
            </c:strRef>
          </c:xVal>
          <c:yVal>
            <c:numRef>
              <c:f>'14 low'!$D$16:$D$75</c:f>
              <c:numCache>
                <c:ptCount val="60"/>
                <c:pt idx="0">
                  <c:v>0.5434073241</c:v>
                </c:pt>
                <c:pt idx="1">
                  <c:v>0.4973080715</c:v>
                </c:pt>
                <c:pt idx="2">
                  <c:v>0.7159289757</c:v>
                </c:pt>
                <c:pt idx="3">
                  <c:v>0.5130867238</c:v>
                </c:pt>
              </c:numCache>
            </c:numRef>
          </c:yVal>
          <c:smooth val="0"/>
        </c:ser>
        <c:axId val="37262906"/>
        <c:axId val="66930699"/>
      </c:scatterChart>
      <c:valAx>
        <c:axId val="3442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23025"/>
        <c:crosses val="autoZero"/>
        <c:crossBetween val="midCat"/>
        <c:dispUnits/>
      </c:valAx>
      <c:valAx>
        <c:axId val="41423025"/>
        <c:scaling>
          <c:orientation val="minMax"/>
          <c:max val="5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4428720"/>
        <c:crosses val="autoZero"/>
        <c:crossBetween val="midCat"/>
        <c:dispUnits/>
      </c:valAx>
      <c:valAx>
        <c:axId val="37262906"/>
        <c:scaling>
          <c:orientation val="minMax"/>
        </c:scaling>
        <c:axPos val="b"/>
        <c:delete val="1"/>
        <c:majorTickMark val="in"/>
        <c:minorTickMark val="none"/>
        <c:tickLblPos val="nextTo"/>
        <c:crossAx val="66930699"/>
        <c:crosses val="max"/>
        <c:crossBetween val="midCat"/>
        <c:dispUnits/>
      </c:valAx>
      <c:valAx>
        <c:axId val="66930699"/>
        <c:scaling>
          <c:orientation val="minMax"/>
          <c:max val="0.9"/>
          <c:min val="0.4"/>
        </c:scaling>
        <c:axPos val="l"/>
        <c:delete val="0"/>
        <c:numFmt formatCode="General" sourceLinked="1"/>
        <c:majorTickMark val="in"/>
        <c:minorTickMark val="none"/>
        <c:tickLblPos val="nextTo"/>
        <c:crossAx val="372629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 13.98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'28'!$B$12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'28'!$A$16:$A$75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'28'!$D$16:$D$75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27303776"/>
        <c:axId val="44407393"/>
      </c:scatterChart>
      <c:valAx>
        <c:axId val="27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07393"/>
        <c:crosses val="autoZero"/>
        <c:crossBetween val="midCat"/>
        <c:dispUnits/>
      </c:valAx>
      <c:valAx>
        <c:axId val="4440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03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 27.76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'56'!$B$12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'56'!$A$16:$A$75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'56'!$D$16:$D$75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64122218"/>
        <c:axId val="40229051"/>
      </c:scatterChart>
      <c:valAx>
        <c:axId val="64122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9051"/>
        <c:crosses val="autoZero"/>
        <c:crossBetween val="midCat"/>
        <c:dispUnits/>
      </c:valAx>
      <c:valAx>
        <c:axId val="40229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22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 27.61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'84'!$B$12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'84'!$A$16:$A$75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'84'!$D$16:$D$75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26517140"/>
        <c:axId val="37327669"/>
      </c:scatterChart>
      <c:valAx>
        <c:axId val="2651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27669"/>
        <c:crosses val="autoZero"/>
        <c:crossBetween val="midCat"/>
        <c:dispUnits/>
      </c:valAx>
      <c:valAx>
        <c:axId val="37327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17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 27.94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'112'!$B$12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'112'!$A$16:$A$75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'112'!$D$16:$D$75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404702"/>
        <c:axId val="3642319"/>
      </c:scatterChart>
      <c:valAx>
        <c:axId val="40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2319"/>
        <c:crosses val="autoZero"/>
        <c:crossBetween val="midCat"/>
        <c:dispUnits/>
      </c:valAx>
      <c:valAx>
        <c:axId val="3642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 68.94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'182'!$B$12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'182'!$D$16:$D$75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'182'!$R$12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'182'!$Q$16:$Q$75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'182'!$T$16:$T$75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32780872"/>
        <c:axId val="26592393"/>
      </c:scatterChart>
      <c:valAx>
        <c:axId val="3278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92393"/>
        <c:crosses val="autoZero"/>
        <c:crossBetween val="midCat"/>
        <c:dispUnits/>
      </c:valAx>
      <c:valAx>
        <c:axId val="26592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08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 68.72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'252'!$B$12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'252'!$D$16:$D$75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'252'!$R$12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'252'!$Q$16:$Q$75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'252'!$T$16:$T$75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38004946"/>
        <c:axId val="6500195"/>
      </c:scatterChart>
      <c:valAx>
        <c:axId val="3800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0195"/>
        <c:crosses val="autoZero"/>
        <c:crossBetween val="midCat"/>
        <c:dispUnits/>
      </c:valAx>
      <c:valAx>
        <c:axId val="6500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4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 274.5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'526'!$B$12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'526'!$D$16:$D$75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'526'!$R$12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'526'!$Q$16:$Q$75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'526'!$T$16:$T$75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58501756"/>
        <c:axId val="56753757"/>
      </c:scatterChart>
      <c:valAx>
        <c:axId val="5850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53757"/>
        <c:crosses val="autoZero"/>
        <c:crossBetween val="midCat"/>
        <c:dispUnits/>
      </c:valAx>
      <c:valAx>
        <c:axId val="5675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01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 14.03 Gy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175"/>
          <c:w val="0.8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'540 high'!$B$12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'540 high'!$A$16:$A$75</c:f>
              <c:strCache/>
            </c:strRef>
          </c:xVal>
          <c:yVal>
            <c:numRef>
              <c:f>'540 high'!$D$16:$D$75</c:f>
              <c:numCache/>
            </c:numRef>
          </c:yVal>
          <c:smooth val="0"/>
        </c:ser>
        <c:ser>
          <c:idx val="0"/>
          <c:order val="1"/>
          <c:tx>
            <c:strRef>
              <c:f>'540 high'!$J$12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'540 high'!$I$16:$I$33</c:f>
              <c:strCache/>
            </c:strRef>
          </c:xVal>
          <c:yVal>
            <c:numRef>
              <c:f>'540 high'!$L$16:$L$33</c:f>
              <c:numCache/>
            </c:numRef>
          </c:yVal>
          <c:smooth val="0"/>
        </c:ser>
        <c:ser>
          <c:idx val="2"/>
          <c:order val="2"/>
          <c:tx>
            <c:strRef>
              <c:f>'540 high'!$R$12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'540 high'!$Q$16:$Q$75</c:f>
              <c:strCache/>
            </c:strRef>
          </c:xVal>
          <c:yVal>
            <c:numRef>
              <c:f>'540 high'!$T$16:$T$75</c:f>
              <c:numCache/>
            </c:numRef>
          </c:yVal>
          <c:smooth val="0"/>
        </c:ser>
        <c:ser>
          <c:idx val="3"/>
          <c:order val="3"/>
          <c:tx>
            <c:strRef>
              <c:f>'540 high'!$Z$12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'540 high'!$Y$16:$Y$33</c:f>
              <c:strCache/>
            </c:strRef>
          </c:xVal>
          <c:yVal>
            <c:numRef>
              <c:f>'540 high'!$AB$16:$AB$33</c:f>
              <c:numCache/>
            </c:numRef>
          </c:yVal>
          <c:smooth val="0"/>
        </c:ser>
        <c:axId val="41021766"/>
        <c:axId val="33651575"/>
      </c:scatterChart>
      <c:valAx>
        <c:axId val="4102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huor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1575"/>
        <c:crosses val="autoZero"/>
        <c:crossBetween val="midCat"/>
        <c:dispUnits/>
      </c:valAx>
      <c:valAx>
        <c:axId val="336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21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133350</xdr:rowOff>
    </xdr:from>
    <xdr:to>
      <xdr:col>14</xdr:col>
      <xdr:colOff>114300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086100" y="3209925"/>
        <a:ext cx="62674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0.58425</cdr:y>
    </cdr:from>
    <cdr:to>
      <cdr:x>0.85075</cdr:x>
      <cdr:y>0.58425</cdr:y>
    </cdr:to>
    <cdr:sp>
      <cdr:nvSpPr>
        <cdr:cNvPr id="1" name="Line 2"/>
        <cdr:cNvSpPr>
          <a:spLocks/>
        </cdr:cNvSpPr>
      </cdr:nvSpPr>
      <cdr:spPr>
        <a:xfrm>
          <a:off x="2486025" y="4352925"/>
          <a:ext cx="7581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0.36275</cdr:y>
    </cdr:from>
    <cdr:to>
      <cdr:x>0.2105</cdr:x>
      <cdr:y>0.80475</cdr:y>
    </cdr:to>
    <cdr:sp>
      <cdr:nvSpPr>
        <cdr:cNvPr id="2" name="Oval 3"/>
        <cdr:cNvSpPr>
          <a:spLocks/>
        </cdr:cNvSpPr>
      </cdr:nvSpPr>
      <cdr:spPr>
        <a:xfrm>
          <a:off x="1419225" y="2705100"/>
          <a:ext cx="1066800" cy="3295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839575" cy="7458075"/>
    <xdr:graphicFrame>
      <xdr:nvGraphicFramePr>
        <xdr:cNvPr id="1" name="Shape 1025"/>
        <xdr:cNvGraphicFramePr/>
      </xdr:nvGraphicFramePr>
      <xdr:xfrm>
        <a:off x="0" y="0"/>
        <a:ext cx="118395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19</xdr:row>
      <xdr:rowOff>0</xdr:rowOff>
    </xdr:from>
    <xdr:to>
      <xdr:col>14</xdr:col>
      <xdr:colOff>114300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019425" y="3238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19</xdr:row>
      <xdr:rowOff>0</xdr:rowOff>
    </xdr:from>
    <xdr:to>
      <xdr:col>14</xdr:col>
      <xdr:colOff>114300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019425" y="3238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19</xdr:row>
      <xdr:rowOff>0</xdr:rowOff>
    </xdr:from>
    <xdr:to>
      <xdr:col>14</xdr:col>
      <xdr:colOff>114300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019425" y="3238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19</xdr:row>
      <xdr:rowOff>0</xdr:rowOff>
    </xdr:from>
    <xdr:to>
      <xdr:col>14</xdr:col>
      <xdr:colOff>114300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019425" y="3238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19</xdr:row>
      <xdr:rowOff>0</xdr:rowOff>
    </xdr:from>
    <xdr:to>
      <xdr:col>14</xdr:col>
      <xdr:colOff>114300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019425" y="3238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19</xdr:row>
      <xdr:rowOff>0</xdr:rowOff>
    </xdr:from>
    <xdr:to>
      <xdr:col>14</xdr:col>
      <xdr:colOff>114300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019425" y="3238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19</xdr:row>
      <xdr:rowOff>0</xdr:rowOff>
    </xdr:from>
    <xdr:to>
      <xdr:col>14</xdr:col>
      <xdr:colOff>114300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019425" y="3238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13</xdr:col>
      <xdr:colOff>733425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2533650" y="3724275"/>
        <a:ext cx="6781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8" sqref="A8"/>
    </sheetView>
  </sheetViews>
  <sheetFormatPr defaultColWidth="9.140625" defaultRowHeight="12.75"/>
  <cols>
    <col min="1" max="1" width="8.140625" style="0" bestFit="1" customWidth="1"/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21</v>
      </c>
    </row>
    <row r="2" ht="12.75">
      <c r="A2" t="s">
        <v>22</v>
      </c>
    </row>
    <row r="3" ht="12.75">
      <c r="A3" t="s">
        <v>23</v>
      </c>
    </row>
    <row r="4" ht="12.75">
      <c r="A4" t="s">
        <v>24</v>
      </c>
    </row>
    <row r="6" ht="12.75">
      <c r="A6" t="s">
        <v>25</v>
      </c>
    </row>
    <row r="7" ht="12.75">
      <c r="A7" t="s">
        <v>26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AVERAGE(D16:D17)</f>
        <v>0.5203576978</v>
      </c>
      <c r="D9" s="3">
        <f>AVERAGE(D18)</f>
        <v>0.7159289757</v>
      </c>
      <c r="E9" s="3">
        <f>AVERAGE(D19)</f>
        <v>0.5130867238</v>
      </c>
      <c r="F9" s="3">
        <f>(E9/C9-1)*100</f>
        <v>-1.3973030534074282</v>
      </c>
      <c r="G9" s="4">
        <f>(D9/C9-1)*100</f>
        <v>37.58400783285194</v>
      </c>
      <c r="H9" s="3">
        <f>D9-C9</f>
        <v>0.19557127790000006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STDEV(D16:D17)</f>
        <v>0.0325970941210942</v>
      </c>
      <c r="D10" t="e">
        <f>STDEV(D18)</f>
        <v>#DIV/0!</v>
      </c>
      <c r="E10" t="e">
        <f>STDEV(D70:D75)</f>
        <v>#DIV/0!</v>
      </c>
      <c r="G10" s="4" t="e">
        <f>(D10/C10-1)*100</f>
        <v>#DIV/0!</v>
      </c>
      <c r="H10" t="e">
        <f>SQRT(C10^2+D10^2)</f>
        <v>#DIV/0!</v>
      </c>
      <c r="O10" s="4"/>
      <c r="W10" s="4"/>
      <c r="AE10" s="4"/>
    </row>
    <row r="12" spans="2:3" ht="12.75">
      <c r="B12" t="s">
        <v>0</v>
      </c>
      <c r="C12" t="s">
        <v>17</v>
      </c>
    </row>
    <row r="13" spans="2:27" ht="12.75">
      <c r="B13" s="1">
        <v>37869</v>
      </c>
      <c r="C13" s="2">
        <v>0.9347222222222222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21">(DATE(2003,5,9)+TIME(22,27,54))+(B16-3135356873.833)/(24*3600)</f>
        <v>37750.93604166667</v>
      </c>
      <c r="B16">
        <v>3135356873.833</v>
      </c>
      <c r="C16" s="3">
        <v>9.999828E-11</v>
      </c>
      <c r="D16" s="3">
        <v>0.5434073241</v>
      </c>
      <c r="K16" s="3"/>
      <c r="L16" s="3"/>
      <c r="S16" s="3"/>
      <c r="T16" s="3"/>
      <c r="AA16" s="3"/>
      <c r="AB16" s="3"/>
    </row>
    <row r="17" spans="1:28" ht="12.75">
      <c r="A17" s="6">
        <f t="shared" si="0"/>
        <v>37750.93704288194</v>
      </c>
      <c r="B17">
        <v>3135356960.338</v>
      </c>
      <c r="C17" s="3">
        <v>9.999836E-11</v>
      </c>
      <c r="D17" s="3">
        <v>0.4973080715</v>
      </c>
      <c r="K17" s="3"/>
      <c r="L17" s="3"/>
      <c r="S17" s="3"/>
      <c r="T17" s="3"/>
      <c r="AA17" s="3"/>
      <c r="AB17" s="3"/>
    </row>
    <row r="18" spans="1:28" ht="12.75">
      <c r="A18" s="6">
        <f t="shared" si="0"/>
        <v>37750.939027789354</v>
      </c>
      <c r="B18">
        <v>3135357131.834</v>
      </c>
      <c r="C18" s="3">
        <v>9.999834E-11</v>
      </c>
      <c r="D18" s="3">
        <v>0.7159289757</v>
      </c>
      <c r="K18" s="3"/>
      <c r="L18" s="3"/>
      <c r="S18" s="3"/>
      <c r="T18" s="3"/>
      <c r="AA18" s="3"/>
      <c r="AB18" s="3"/>
    </row>
    <row r="19" spans="1:28" ht="12.75">
      <c r="A19" s="6">
        <f t="shared" si="0"/>
        <v>37750.940023206014</v>
      </c>
      <c r="B19">
        <v>3135357217.838</v>
      </c>
      <c r="C19" s="3">
        <v>9.999837E-11</v>
      </c>
      <c r="D19" s="3">
        <v>0.5130867238</v>
      </c>
      <c r="K19" s="3"/>
      <c r="L19" s="3"/>
      <c r="S19" s="3"/>
      <c r="T19" s="3"/>
      <c r="AA19" s="3"/>
      <c r="AB19" s="3"/>
    </row>
    <row r="20" spans="1:28" ht="12.75">
      <c r="A20" s="6">
        <f t="shared" si="0"/>
        <v>37750.940821805554</v>
      </c>
      <c r="B20">
        <v>3135357286.837</v>
      </c>
      <c r="C20" s="3">
        <v>9.999836E-11</v>
      </c>
      <c r="K20" s="3"/>
      <c r="L20" s="3"/>
      <c r="S20" s="3"/>
      <c r="T20" s="3"/>
      <c r="AA20" s="3"/>
      <c r="AB20" s="3"/>
    </row>
    <row r="21" spans="1:28" ht="12.75">
      <c r="A21" s="6">
        <f t="shared" si="0"/>
        <v>37750.94087385417</v>
      </c>
      <c r="B21">
        <v>3135357291.334</v>
      </c>
      <c r="C21" s="3">
        <v>9.999832E-11</v>
      </c>
      <c r="K21" s="3"/>
      <c r="L21" s="3"/>
      <c r="S21" s="3"/>
      <c r="T21" s="3"/>
      <c r="AA21" s="3"/>
      <c r="AB21" s="3"/>
    </row>
    <row r="22" spans="11:28" ht="12.75">
      <c r="K22" s="3"/>
      <c r="L22" s="3"/>
      <c r="S22" s="3"/>
      <c r="T22" s="3"/>
      <c r="AA22" s="3"/>
      <c r="AB22" s="3"/>
    </row>
    <row r="23" spans="2:28" ht="12.75">
      <c r="B23" s="2"/>
      <c r="C23" s="3"/>
      <c r="D23" s="3"/>
      <c r="K23" s="3"/>
      <c r="L23" s="3"/>
      <c r="S23" s="3"/>
      <c r="T23" s="3"/>
      <c r="AA23" s="3"/>
      <c r="AB23" s="3"/>
    </row>
    <row r="24" spans="1:28" ht="12.75">
      <c r="A24" s="6"/>
      <c r="C24" s="3"/>
      <c r="D24" s="3"/>
      <c r="K24" s="3"/>
      <c r="L24" s="3"/>
      <c r="S24" s="3"/>
      <c r="T24" s="3"/>
      <c r="AA24" s="3"/>
      <c r="AB24" s="3"/>
    </row>
    <row r="25" spans="1:28" ht="12.75">
      <c r="A25" s="6"/>
      <c r="C25" s="3"/>
      <c r="D25" s="3"/>
      <c r="K25" s="3"/>
      <c r="L25" s="3"/>
      <c r="S25" s="3"/>
      <c r="T25" s="3"/>
      <c r="AA25" s="3"/>
      <c r="AB25" s="3"/>
    </row>
    <row r="26" spans="1:28" ht="12.75">
      <c r="A26" s="6"/>
      <c r="C26" s="3"/>
      <c r="D26" s="3"/>
      <c r="K26" s="3"/>
      <c r="L26" s="3"/>
      <c r="S26" s="3"/>
      <c r="T26" s="3"/>
      <c r="AA26" s="3"/>
      <c r="AB26" s="3"/>
    </row>
    <row r="27" spans="1:28" ht="12.75">
      <c r="A27" s="6"/>
      <c r="C27" s="3"/>
      <c r="D27" s="3"/>
      <c r="K27" s="3"/>
      <c r="L27" s="3"/>
      <c r="S27" s="3"/>
      <c r="T27" s="3"/>
      <c r="AA27" s="3"/>
      <c r="AB27" s="3"/>
    </row>
    <row r="28" spans="1:28" ht="12.75">
      <c r="A28" s="6"/>
      <c r="C28" s="3"/>
      <c r="D28" s="3"/>
      <c r="K28" s="3"/>
      <c r="L28" s="3"/>
      <c r="S28" s="3"/>
      <c r="T28" s="3"/>
      <c r="AA28" s="3"/>
      <c r="AB28" s="3"/>
    </row>
    <row r="29" spans="3:28" ht="12.75">
      <c r="C29" s="3"/>
      <c r="D29" s="3"/>
      <c r="K29" s="3"/>
      <c r="L29" s="3"/>
      <c r="S29" s="3"/>
      <c r="T29" s="3"/>
      <c r="AA29" s="3"/>
      <c r="AB29" s="3"/>
    </row>
    <row r="30" spans="3:28" ht="12.75">
      <c r="C30" s="3"/>
      <c r="D30" s="3"/>
      <c r="K30" s="3"/>
      <c r="L30" s="3"/>
      <c r="S30" s="3"/>
      <c r="T30" s="3"/>
      <c r="AA30" s="3"/>
      <c r="AB30" s="3"/>
    </row>
    <row r="31" spans="3:28" ht="12.75">
      <c r="C31" s="3"/>
      <c r="D31" s="3"/>
      <c r="K31" s="3"/>
      <c r="L31" s="3"/>
      <c r="S31" s="3"/>
      <c r="T31" s="3"/>
      <c r="AA31" s="3"/>
      <c r="AB31" s="3"/>
    </row>
    <row r="32" spans="1:28" ht="12.75">
      <c r="A32" s="7"/>
      <c r="C32" s="3"/>
      <c r="D32" s="3"/>
      <c r="K32" s="3"/>
      <c r="L32" s="3"/>
      <c r="S32" s="3"/>
      <c r="T32" s="3"/>
      <c r="AA32" s="3"/>
      <c r="AB32" s="3"/>
    </row>
    <row r="33" spans="1:28" ht="12.75">
      <c r="A33" s="7"/>
      <c r="C33" s="3"/>
      <c r="D33" s="3"/>
      <c r="K33" s="3"/>
      <c r="L33" s="3"/>
      <c r="S33" s="3"/>
      <c r="T33" s="3"/>
      <c r="AA33" s="3"/>
      <c r="AB33" s="3"/>
    </row>
    <row r="34" spans="1:28" ht="12.75">
      <c r="A34" s="7"/>
      <c r="C34" s="3"/>
      <c r="D34" s="3"/>
      <c r="K34" s="3"/>
      <c r="L34" s="3"/>
      <c r="S34" s="3"/>
      <c r="T34" s="3"/>
      <c r="AA34" s="3"/>
      <c r="AB34" s="3"/>
    </row>
    <row r="35" spans="3:28" ht="12.75">
      <c r="C35" s="3"/>
      <c r="D35" s="3"/>
      <c r="K35" s="3"/>
      <c r="L35" s="3"/>
      <c r="S35" s="3"/>
      <c r="T35" s="3"/>
      <c r="AA35" s="3"/>
      <c r="AB35" s="3"/>
    </row>
    <row r="36" spans="3:28" ht="12.75">
      <c r="C36" s="3"/>
      <c r="D36" s="3"/>
      <c r="K36" s="3"/>
      <c r="L36" s="3"/>
      <c r="S36" s="3"/>
      <c r="T36" s="3"/>
      <c r="AA36" s="3"/>
      <c r="AB36" s="3"/>
    </row>
    <row r="37" spans="3:28" ht="12.75">
      <c r="C37" s="3"/>
      <c r="D37" s="3"/>
      <c r="K37" s="3"/>
      <c r="L37" s="3"/>
      <c r="S37" s="3"/>
      <c r="T37" s="3"/>
      <c r="AA37" s="3"/>
      <c r="AB37" s="3"/>
    </row>
    <row r="38" spans="3:28" ht="12.75">
      <c r="C38" s="3"/>
      <c r="D38" s="3"/>
      <c r="K38" s="3"/>
      <c r="L38" s="3"/>
      <c r="S38" s="3"/>
      <c r="T38" s="3"/>
      <c r="AA38" s="3"/>
      <c r="AB38" s="3"/>
    </row>
    <row r="39" spans="3:28" ht="12.75">
      <c r="C39" s="3"/>
      <c r="D39" s="3"/>
      <c r="K39" s="3"/>
      <c r="L39" s="3"/>
      <c r="S39" s="3"/>
      <c r="T39" s="3"/>
      <c r="AA39" s="3"/>
      <c r="AB39" s="3"/>
    </row>
    <row r="40" spans="3:28" ht="12.75">
      <c r="C40" s="3"/>
      <c r="D40" s="3"/>
      <c r="K40" s="3"/>
      <c r="L40" s="3"/>
      <c r="S40" s="3"/>
      <c r="T40" s="3"/>
      <c r="AA40" s="3"/>
      <c r="AB40" s="3"/>
    </row>
    <row r="41" spans="3:28" ht="12.75">
      <c r="C41" s="3"/>
      <c r="D41" s="3"/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20" ht="12.75">
      <c r="C48" s="3"/>
      <c r="D48" s="3"/>
      <c r="K48" s="3"/>
      <c r="S48" s="3"/>
      <c r="T48" s="3"/>
    </row>
    <row r="49" spans="3:20" ht="12.75">
      <c r="C49" s="3"/>
      <c r="D49" s="3"/>
      <c r="S49" s="3"/>
      <c r="T49" s="3"/>
    </row>
    <row r="50" spans="3:20" ht="12.75">
      <c r="C50" s="3"/>
      <c r="D50" s="3"/>
      <c r="S50" s="3"/>
      <c r="T50" s="3"/>
    </row>
    <row r="51" spans="3:20" ht="12.75">
      <c r="C51" s="3"/>
      <c r="D51" s="3"/>
      <c r="S51" s="3"/>
      <c r="T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C4" sqref="C4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21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6" ht="12.75">
      <c r="A6" t="s">
        <v>30</v>
      </c>
    </row>
    <row r="7" ht="12.75">
      <c r="A7" t="s">
        <v>31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AVERAGE(D16:D18)</f>
        <v>5.112132888666667</v>
      </c>
      <c r="D9" s="3">
        <f>AVERAGE(D21:D24)</f>
        <v>5.3438133135</v>
      </c>
      <c r="E9" s="3">
        <f>AVERAGE(D26:D29)</f>
        <v>5.1105341245</v>
      </c>
      <c r="F9" s="3">
        <f>(E9/C9-1)*100</f>
        <v>-0.031273916415819336</v>
      </c>
      <c r="G9" s="4">
        <f>(D9/C9-1)*100</f>
        <v>4.531971877080032</v>
      </c>
      <c r="H9" s="3">
        <f>D9-C9</f>
        <v>0.23168042483333284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0.003288235001980069</v>
      </c>
      <c r="D10">
        <f>STDEV(D21:D24)</f>
        <v>0.008557437542922795</v>
      </c>
      <c r="E10">
        <f>STDEV(D26:D29)</f>
        <v>0.0033206480241616937</v>
      </c>
      <c r="G10" s="4">
        <f>(D10/C10-1)*100</f>
        <v>160.24409866599504</v>
      </c>
      <c r="H10">
        <f>SQRT(C10^2+D10^2)</f>
        <v>0.009167454757416116</v>
      </c>
      <c r="O10" s="4"/>
      <c r="W10" s="4"/>
      <c r="AE10" s="4"/>
    </row>
    <row r="12" spans="2:3" ht="12.75">
      <c r="B12" t="s">
        <v>0</v>
      </c>
      <c r="C12" t="s">
        <v>18</v>
      </c>
    </row>
    <row r="13" spans="2:27" ht="12.75">
      <c r="B13" s="1">
        <v>37869</v>
      </c>
      <c r="C13" s="2">
        <v>0.9486111111111111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31">(DATE(2003,5,9)+TIME(22,27,54))+(B16-3135356873.833)/(24*3600)</f>
        <v>37750.94920724537</v>
      </c>
      <c r="B16">
        <v>3135358011.339</v>
      </c>
      <c r="C16" s="3">
        <v>9.99983E-10</v>
      </c>
      <c r="D16" s="3">
        <v>5.108538299</v>
      </c>
      <c r="K16" s="3"/>
      <c r="L16" s="3"/>
      <c r="S16" s="3"/>
      <c r="T16" s="3"/>
      <c r="AA16" s="3"/>
      <c r="AB16" s="3"/>
    </row>
    <row r="17" spans="1:28" ht="12.75">
      <c r="A17" s="6">
        <f t="shared" si="0"/>
        <v>37750.94932291667</v>
      </c>
      <c r="B17">
        <v>3135358021.333</v>
      </c>
      <c r="C17" s="3">
        <v>9.999838E-10</v>
      </c>
      <c r="D17" s="3">
        <v>5.112871088</v>
      </c>
      <c r="K17" s="3"/>
      <c r="L17" s="3"/>
      <c r="S17" s="3"/>
      <c r="T17" s="3"/>
      <c r="AA17" s="3"/>
      <c r="AB17" s="3"/>
    </row>
    <row r="18" spans="1:28" ht="12.75">
      <c r="A18" s="6">
        <f t="shared" si="0"/>
        <v>37750.94943871527</v>
      </c>
      <c r="B18">
        <v>3135358031.338</v>
      </c>
      <c r="C18" s="3">
        <v>9.999832E-10</v>
      </c>
      <c r="D18" s="3">
        <v>5.1149892789999996</v>
      </c>
      <c r="K18" s="3"/>
      <c r="L18" s="3"/>
      <c r="S18" s="3"/>
      <c r="T18" s="3"/>
      <c r="AA18" s="3"/>
      <c r="AB18" s="3"/>
    </row>
    <row r="19" spans="1:28" ht="12.75">
      <c r="A19" s="6">
        <f t="shared" si="0"/>
        <v>37750.94966438657</v>
      </c>
      <c r="B19">
        <v>3135358050.836</v>
      </c>
      <c r="C19" s="3">
        <v>9.999828E-10</v>
      </c>
      <c r="D19" s="3">
        <v>5.118191212</v>
      </c>
      <c r="K19" s="3"/>
      <c r="L19" s="3"/>
      <c r="S19" s="3"/>
      <c r="T19" s="3"/>
      <c r="AA19" s="3"/>
      <c r="AB19" s="3"/>
    </row>
    <row r="20" spans="1:28" ht="12.75">
      <c r="A20" s="6">
        <f t="shared" si="0"/>
        <v>37750.94989005787</v>
      </c>
      <c r="B20">
        <v>3135358070.334</v>
      </c>
      <c r="C20" s="3">
        <v>9.999829E-10</v>
      </c>
      <c r="D20" s="3">
        <v>5.367363366</v>
      </c>
      <c r="K20" s="3"/>
      <c r="L20" s="3"/>
      <c r="S20" s="3"/>
      <c r="T20" s="3"/>
      <c r="AA20" s="3"/>
      <c r="AB20" s="3"/>
    </row>
    <row r="21" spans="1:28" ht="12.75">
      <c r="A21" s="6">
        <f t="shared" si="0"/>
        <v>37750.950005844905</v>
      </c>
      <c r="B21">
        <v>3135358080.338</v>
      </c>
      <c r="C21" s="3">
        <v>9.999832E-10</v>
      </c>
      <c r="D21" s="3">
        <v>5.351958813</v>
      </c>
      <c r="K21" s="3"/>
      <c r="L21" s="3"/>
      <c r="S21" s="3"/>
      <c r="T21" s="3"/>
      <c r="AA21" s="3"/>
      <c r="AB21" s="3"/>
    </row>
    <row r="22" spans="1:28" ht="12.75">
      <c r="A22" s="6">
        <f t="shared" si="0"/>
        <v>37750.95012152778</v>
      </c>
      <c r="B22">
        <v>3135358090.333</v>
      </c>
      <c r="C22" s="3">
        <v>9.999828E-10</v>
      </c>
      <c r="D22" s="3">
        <v>5.34266227</v>
      </c>
      <c r="K22" s="3"/>
      <c r="L22" s="3"/>
      <c r="S22" s="3"/>
      <c r="T22" s="3"/>
      <c r="AA22" s="3"/>
      <c r="AB22" s="3"/>
    </row>
    <row r="23" spans="1:28" ht="12.75">
      <c r="A23" s="6">
        <f t="shared" si="0"/>
        <v>37750.95023731481</v>
      </c>
      <c r="B23">
        <v>3135358100.337</v>
      </c>
      <c r="C23" s="3">
        <v>9.999833E-10</v>
      </c>
      <c r="D23" s="3">
        <v>5.332330037</v>
      </c>
      <c r="K23" s="3"/>
      <c r="L23" s="3"/>
      <c r="S23" s="3"/>
      <c r="T23" s="3"/>
      <c r="AA23" s="3"/>
      <c r="AB23" s="3"/>
    </row>
    <row r="24" spans="1:28" ht="12.75">
      <c r="A24" s="6">
        <f t="shared" si="0"/>
        <v>37750.95035298611</v>
      </c>
      <c r="B24">
        <v>3135358110.331</v>
      </c>
      <c r="C24" s="3">
        <v>9.999829E-10</v>
      </c>
      <c r="D24" s="3">
        <v>5.348302134</v>
      </c>
      <c r="K24" s="3"/>
      <c r="L24" s="3"/>
      <c r="S24" s="3"/>
      <c r="T24" s="3"/>
      <c r="AA24" s="3"/>
      <c r="AB24" s="3"/>
    </row>
    <row r="25" spans="1:28" ht="12.75">
      <c r="A25" s="6">
        <f t="shared" si="0"/>
        <v>37750.95046878472</v>
      </c>
      <c r="B25">
        <v>3135358120.336</v>
      </c>
      <c r="C25" s="3">
        <v>9.99983E-10</v>
      </c>
      <c r="D25" s="3">
        <v>5.270702053</v>
      </c>
      <c r="K25" s="3"/>
      <c r="L25" s="3"/>
      <c r="S25" s="3"/>
      <c r="T25" s="3"/>
      <c r="AA25" s="3"/>
      <c r="AB25" s="3"/>
    </row>
    <row r="26" spans="1:28" ht="12.75">
      <c r="A26" s="6">
        <f t="shared" si="0"/>
        <v>37750.95068865741</v>
      </c>
      <c r="B26">
        <v>3135358139.333</v>
      </c>
      <c r="C26" s="3">
        <v>9.999849E-10</v>
      </c>
      <c r="D26" s="3">
        <v>5.108484779</v>
      </c>
      <c r="K26" s="3"/>
      <c r="L26" s="3"/>
      <c r="S26" s="3"/>
      <c r="T26" s="3"/>
      <c r="AA26" s="3"/>
      <c r="AB26" s="3"/>
    </row>
    <row r="27" spans="1:28" ht="12.75">
      <c r="A27" s="6">
        <f t="shared" si="0"/>
        <v>37750.950804444445</v>
      </c>
      <c r="B27">
        <v>3135358149.337</v>
      </c>
      <c r="C27" s="3">
        <v>9.999833E-10</v>
      </c>
      <c r="D27" s="3">
        <v>5.112803444</v>
      </c>
      <c r="K27" s="3"/>
      <c r="L27" s="3"/>
      <c r="S27" s="3"/>
      <c r="T27" s="3"/>
      <c r="AA27" s="3"/>
      <c r="AB27" s="3"/>
    </row>
    <row r="28" spans="1:28" ht="12.75">
      <c r="A28" s="6">
        <f t="shared" si="0"/>
        <v>37750.95092012731</v>
      </c>
      <c r="B28">
        <v>3135358159.332</v>
      </c>
      <c r="C28" s="3">
        <v>9.999827E-10</v>
      </c>
      <c r="D28" s="3">
        <v>5.113866977</v>
      </c>
      <c r="K28" s="3"/>
      <c r="L28" s="3"/>
      <c r="S28" s="3"/>
      <c r="T28" s="3"/>
      <c r="AA28" s="3"/>
      <c r="AB28" s="3"/>
    </row>
    <row r="29" spans="1:28" ht="12.75">
      <c r="A29" s="6">
        <f t="shared" si="0"/>
        <v>37750.95103591435</v>
      </c>
      <c r="B29">
        <v>3135358169.336</v>
      </c>
      <c r="C29" s="3">
        <v>9.99982E-10</v>
      </c>
      <c r="D29" s="3">
        <v>5.106981298</v>
      </c>
      <c r="K29" s="3"/>
      <c r="L29" s="3"/>
      <c r="S29" s="3"/>
      <c r="T29" s="3"/>
      <c r="AA29" s="3"/>
      <c r="AB29" s="3"/>
    </row>
    <row r="30" spans="1:28" ht="12.75">
      <c r="A30" s="6">
        <f t="shared" si="0"/>
        <v>37750.951134317125</v>
      </c>
      <c r="B30">
        <v>3135358177.838</v>
      </c>
      <c r="C30" s="3">
        <v>9.999833E-10</v>
      </c>
      <c r="K30" s="3"/>
      <c r="L30" s="3"/>
      <c r="S30" s="3"/>
      <c r="T30" s="3"/>
      <c r="AA30" s="3"/>
      <c r="AB30" s="3"/>
    </row>
    <row r="31" spans="1:28" ht="12.75">
      <c r="A31" s="6">
        <f t="shared" si="0"/>
        <v>37750.95117476852</v>
      </c>
      <c r="B31">
        <v>3135358181.333</v>
      </c>
      <c r="C31" s="3">
        <v>9.999829E-10</v>
      </c>
      <c r="K31" s="3"/>
      <c r="L31" s="3"/>
      <c r="S31" s="3"/>
      <c r="T31" s="3"/>
      <c r="AA31" s="3"/>
      <c r="AB31" s="3"/>
    </row>
    <row r="32" spans="3:28" ht="12.75">
      <c r="C32" s="3"/>
      <c r="D32" s="3"/>
      <c r="K32" s="3"/>
      <c r="L32" s="3"/>
      <c r="S32" s="3"/>
      <c r="T32" s="3"/>
      <c r="AA32" s="3"/>
      <c r="AB32" s="3"/>
    </row>
    <row r="33" spans="3:28" ht="12.75">
      <c r="C33" s="3"/>
      <c r="D33" s="3"/>
      <c r="K33" s="3"/>
      <c r="L33" s="3"/>
      <c r="S33" s="3"/>
      <c r="T33" s="3"/>
      <c r="AA33" s="3"/>
      <c r="AB33" s="3"/>
    </row>
    <row r="34" spans="3:28" ht="12.75">
      <c r="C34" s="3"/>
      <c r="D34" s="3"/>
      <c r="K34" s="3"/>
      <c r="L34" s="3"/>
      <c r="S34" s="3"/>
      <c r="T34" s="3"/>
      <c r="AA34" s="3"/>
      <c r="AB34" s="3"/>
    </row>
    <row r="35" spans="3:28" ht="12.75">
      <c r="C35" s="3"/>
      <c r="D35" s="3"/>
      <c r="K35" s="3"/>
      <c r="L35" s="3"/>
      <c r="S35" s="3"/>
      <c r="T35" s="3"/>
      <c r="AA35" s="3"/>
      <c r="AB35" s="3"/>
    </row>
    <row r="36" spans="3:28" ht="12.75">
      <c r="C36" s="3"/>
      <c r="D36" s="3"/>
      <c r="K36" s="3"/>
      <c r="L36" s="3"/>
      <c r="S36" s="3"/>
      <c r="T36" s="3"/>
      <c r="AA36" s="3"/>
      <c r="AB36" s="3"/>
    </row>
    <row r="37" spans="3:28" ht="12.75">
      <c r="C37" s="3"/>
      <c r="D37" s="3"/>
      <c r="K37" s="3"/>
      <c r="L37" s="3"/>
      <c r="S37" s="3"/>
      <c r="T37" s="3"/>
      <c r="AA37" s="3"/>
      <c r="AB37" s="3"/>
    </row>
    <row r="38" spans="3:28" ht="12.75">
      <c r="C38" s="3"/>
      <c r="D38" s="3"/>
      <c r="K38" s="3"/>
      <c r="L38" s="3"/>
      <c r="S38" s="3"/>
      <c r="T38" s="3"/>
      <c r="AA38" s="3"/>
      <c r="AB38" s="3"/>
    </row>
    <row r="39" spans="3:28" ht="12.75">
      <c r="C39" s="3"/>
      <c r="D39" s="3"/>
      <c r="K39" s="3"/>
      <c r="L39" s="3"/>
      <c r="S39" s="3"/>
      <c r="T39" s="3"/>
      <c r="AA39" s="3"/>
      <c r="AB39" s="3"/>
    </row>
    <row r="40" spans="3:28" ht="12.75">
      <c r="C40" s="3"/>
      <c r="D40" s="3"/>
      <c r="K40" s="3"/>
      <c r="L40" s="3"/>
      <c r="S40" s="3"/>
      <c r="T40" s="3"/>
      <c r="AA40" s="3"/>
      <c r="AB40" s="3"/>
    </row>
    <row r="41" spans="3:28" ht="12.75">
      <c r="C41" s="3"/>
      <c r="D41" s="3"/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20" ht="12.75">
      <c r="C48" s="3"/>
      <c r="D48" s="3"/>
      <c r="K48" s="3"/>
      <c r="S48" s="3"/>
      <c r="T48" s="3"/>
    </row>
    <row r="49" spans="3:20" ht="12.75">
      <c r="C49" s="3"/>
      <c r="D49" s="3"/>
      <c r="S49" s="3"/>
      <c r="T49" s="3"/>
    </row>
    <row r="50" spans="3:20" ht="12.75">
      <c r="C50" s="3"/>
      <c r="D50" s="3"/>
      <c r="S50" s="3"/>
      <c r="T50" s="3"/>
    </row>
    <row r="51" spans="3:20" ht="12.75">
      <c r="C51" s="3"/>
      <c r="D51" s="3"/>
      <c r="S51" s="3"/>
      <c r="T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D5" sqref="D5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21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6" ht="12.75">
      <c r="A6" t="s">
        <v>35</v>
      </c>
    </row>
    <row r="7" ht="12.75">
      <c r="A7" t="s">
        <v>36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AVERAGE(D16:D18)</f>
        <v>5.113165735666667</v>
      </c>
      <c r="D9" s="3">
        <f>AVERAGE(D20:D26)</f>
        <v>5.372644674428572</v>
      </c>
      <c r="E9" s="3">
        <f>AVERAGE(D31:D33)</f>
        <v>5.105414598333334</v>
      </c>
      <c r="F9" s="3">
        <f>(E9/C9-1)*100</f>
        <v>-0.15159174832267697</v>
      </c>
      <c r="G9" s="4">
        <f>(D9/C9-1)*100</f>
        <v>5.074721848969643</v>
      </c>
      <c r="H9" s="3">
        <f>D9-C9</f>
        <v>0.2594789387619052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0.002708048278945804</v>
      </c>
      <c r="D10">
        <f>STDEV(D20:D26)</f>
        <v>0.01746116228339228</v>
      </c>
      <c r="E10">
        <f>STDEV(D31:D33)</f>
        <v>0.0009684127450833241</v>
      </c>
      <c r="G10" s="4">
        <f>(D10/C10-1)*100</f>
        <v>544.7877026102949</v>
      </c>
      <c r="H10">
        <f>SQRT(C10^2+D10^2)</f>
        <v>0.017669909840405593</v>
      </c>
      <c r="O10" s="4"/>
      <c r="W10" s="4"/>
      <c r="AE10" s="4"/>
    </row>
    <row r="12" spans="2:3" ht="12.75">
      <c r="B12" t="s">
        <v>0</v>
      </c>
      <c r="C12" t="s">
        <v>18</v>
      </c>
    </row>
    <row r="13" spans="2:27" ht="12.75">
      <c r="B13" s="1">
        <v>37869</v>
      </c>
      <c r="C13" s="2">
        <v>0.9513888888888888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35">(DATE(2003,5,9)+TIME(22,27,54))+(B16-3135356873.833)/(24*3600)</f>
        <v>37750.951788275466</v>
      </c>
      <c r="B16">
        <v>3135358234.34</v>
      </c>
      <c r="C16" s="3">
        <v>9.999823E-10</v>
      </c>
      <c r="D16" s="3">
        <v>5.115007961</v>
      </c>
      <c r="K16" s="3"/>
      <c r="L16" s="3"/>
      <c r="S16" s="3"/>
      <c r="T16" s="3"/>
      <c r="AA16" s="3"/>
      <c r="AB16" s="3"/>
    </row>
    <row r="17" spans="1:28" ht="12.75">
      <c r="A17" s="6">
        <f t="shared" si="0"/>
        <v>37750.951903946756</v>
      </c>
      <c r="B17">
        <v>3135358244.334</v>
      </c>
      <c r="C17" s="3">
        <v>9.999831E-10</v>
      </c>
      <c r="D17" s="3">
        <v>5.114432814</v>
      </c>
      <c r="K17" s="3"/>
      <c r="L17" s="3"/>
      <c r="S17" s="3"/>
      <c r="T17" s="3"/>
      <c r="AA17" s="3"/>
      <c r="AB17" s="3"/>
    </row>
    <row r="18" spans="1:28" ht="12.75">
      <c r="A18" s="6">
        <f t="shared" si="0"/>
        <v>37750.95201973379</v>
      </c>
      <c r="B18">
        <v>3135358254.338</v>
      </c>
      <c r="C18" s="3">
        <v>9.999832E-10</v>
      </c>
      <c r="D18" s="3">
        <v>5.110056432</v>
      </c>
      <c r="K18" s="3"/>
      <c r="L18" s="3"/>
      <c r="S18" s="3"/>
      <c r="T18" s="3"/>
      <c r="AA18" s="3"/>
      <c r="AB18" s="3"/>
    </row>
    <row r="19" spans="1:28" ht="12.75">
      <c r="A19" s="6">
        <f t="shared" si="0"/>
        <v>37750.952135416665</v>
      </c>
      <c r="B19">
        <v>3135358264.333</v>
      </c>
      <c r="C19" s="3">
        <v>9.999828E-10</v>
      </c>
      <c r="D19" s="3">
        <v>5.387483648</v>
      </c>
      <c r="K19" s="3"/>
      <c r="L19" s="3"/>
      <c r="S19" s="3"/>
      <c r="T19" s="3"/>
      <c r="AA19" s="3"/>
      <c r="AB19" s="3"/>
    </row>
    <row r="20" spans="1:28" ht="12.75">
      <c r="A20" s="6">
        <f t="shared" si="0"/>
        <v>37750.9522512037</v>
      </c>
      <c r="B20">
        <v>3135358274.337</v>
      </c>
      <c r="C20" s="3">
        <v>9.999837E-10</v>
      </c>
      <c r="D20" s="3">
        <v>5.383301721</v>
      </c>
      <c r="K20" s="3"/>
      <c r="L20" s="3"/>
      <c r="S20" s="3"/>
      <c r="T20" s="3"/>
      <c r="AA20" s="3"/>
      <c r="AB20" s="3"/>
    </row>
    <row r="21" spans="1:28" ht="12.75">
      <c r="A21" s="6">
        <f t="shared" si="0"/>
        <v>37750.95236688657</v>
      </c>
      <c r="B21">
        <v>3135358284.332</v>
      </c>
      <c r="C21" s="3">
        <v>9.999832E-10</v>
      </c>
      <c r="D21" s="3">
        <v>5.37904688</v>
      </c>
      <c r="K21" s="3"/>
      <c r="L21" s="3"/>
      <c r="S21" s="3"/>
      <c r="T21" s="3"/>
      <c r="AA21" s="3"/>
      <c r="AB21" s="3"/>
    </row>
    <row r="22" spans="1:28" ht="12.75">
      <c r="A22" s="6">
        <f t="shared" si="0"/>
        <v>37750.952702546296</v>
      </c>
      <c r="B22">
        <v>3135358313.333</v>
      </c>
      <c r="C22" s="3">
        <v>9.999832E-10</v>
      </c>
      <c r="D22" s="3">
        <v>5.354895905</v>
      </c>
      <c r="K22" s="3"/>
      <c r="L22" s="3"/>
      <c r="S22" s="3"/>
      <c r="T22" s="3"/>
      <c r="AA22" s="3"/>
      <c r="AB22" s="3"/>
    </row>
    <row r="23" spans="1:28" ht="12.75">
      <c r="A23" s="6">
        <f t="shared" si="0"/>
        <v>37750.95281834491</v>
      </c>
      <c r="B23">
        <v>3135358323.338</v>
      </c>
      <c r="C23" s="3">
        <v>9.999835E-10</v>
      </c>
      <c r="D23" s="3">
        <v>5.377291835</v>
      </c>
      <c r="K23" s="3"/>
      <c r="L23" s="3"/>
      <c r="S23" s="3"/>
      <c r="T23" s="3"/>
      <c r="AA23" s="3"/>
      <c r="AB23" s="3"/>
    </row>
    <row r="24" spans="1:28" ht="12.75">
      <c r="A24" s="6">
        <f t="shared" si="0"/>
        <v>37750.9529340162</v>
      </c>
      <c r="B24">
        <v>3135358333.332</v>
      </c>
      <c r="C24" s="3">
        <v>9.99983E-10</v>
      </c>
      <c r="D24" s="3">
        <v>5.359940584</v>
      </c>
      <c r="K24" s="3"/>
      <c r="L24" s="3"/>
      <c r="S24" s="3"/>
      <c r="T24" s="3"/>
      <c r="AA24" s="3"/>
      <c r="AB24" s="3"/>
    </row>
    <row r="25" spans="1:28" ht="12.75">
      <c r="A25" s="6">
        <f t="shared" si="0"/>
        <v>37750.95305560185</v>
      </c>
      <c r="B25">
        <v>3135358343.837</v>
      </c>
      <c r="C25" s="3">
        <v>9.999833E-10</v>
      </c>
      <c r="D25" s="3">
        <v>5.353158589</v>
      </c>
      <c r="K25" s="3"/>
      <c r="L25" s="3"/>
      <c r="S25" s="3"/>
      <c r="T25" s="3"/>
      <c r="AA25" s="3"/>
      <c r="AB25" s="3"/>
    </row>
    <row r="26" spans="1:28" ht="12.75">
      <c r="A26" s="6">
        <f t="shared" si="0"/>
        <v>37750.95317707176</v>
      </c>
      <c r="B26">
        <v>3135358354.332</v>
      </c>
      <c r="C26" s="3">
        <v>9.999832E-10</v>
      </c>
      <c r="D26" s="3">
        <v>5.400877207</v>
      </c>
      <c r="K26" s="3"/>
      <c r="L26" s="3"/>
      <c r="S26" s="3"/>
      <c r="T26" s="3"/>
      <c r="AA26" s="3"/>
      <c r="AB26" s="3"/>
    </row>
    <row r="27" spans="1:28" ht="12.75">
      <c r="A27" s="6">
        <f t="shared" si="0"/>
        <v>37750.95329287037</v>
      </c>
      <c r="B27">
        <v>3135358364.337</v>
      </c>
      <c r="C27" s="3">
        <v>9.999832E-10</v>
      </c>
      <c r="D27" s="3">
        <v>5.381369993</v>
      </c>
      <c r="K27" s="3"/>
      <c r="L27" s="3"/>
      <c r="S27" s="3"/>
      <c r="T27" s="3"/>
      <c r="AA27" s="3"/>
      <c r="AB27" s="3"/>
    </row>
    <row r="28" spans="1:28" ht="12.75">
      <c r="A28" s="6">
        <f t="shared" si="0"/>
        <v>37750.95351854167</v>
      </c>
      <c r="B28">
        <v>3135358383.835</v>
      </c>
      <c r="C28" s="3">
        <v>9.999832E-10</v>
      </c>
      <c r="D28" s="3">
        <v>5.123167419</v>
      </c>
      <c r="K28" s="3"/>
      <c r="L28" s="3"/>
      <c r="S28" s="3"/>
      <c r="T28" s="3"/>
      <c r="AA28" s="3"/>
      <c r="AB28" s="3"/>
    </row>
    <row r="29" spans="1:28" ht="12.75">
      <c r="A29" s="6">
        <f t="shared" si="0"/>
        <v>37750.95364591435</v>
      </c>
      <c r="B29">
        <v>3135358394.84</v>
      </c>
      <c r="C29" s="3">
        <v>9.999822E-10</v>
      </c>
      <c r="D29" s="3">
        <v>5.108302687</v>
      </c>
      <c r="K29" s="3"/>
      <c r="L29" s="3"/>
      <c r="S29" s="3"/>
      <c r="T29" s="3"/>
      <c r="AA29" s="3"/>
      <c r="AB29" s="3"/>
    </row>
    <row r="30" spans="1:28" ht="12.75">
      <c r="A30" s="6">
        <f t="shared" si="0"/>
        <v>37750.95376739583</v>
      </c>
      <c r="B30">
        <v>3135358405.336</v>
      </c>
      <c r="C30" s="3">
        <v>9.999833E-10</v>
      </c>
      <c r="D30" s="3">
        <v>5.156051139</v>
      </c>
      <c r="K30" s="3"/>
      <c r="L30" s="3"/>
      <c r="S30" s="3"/>
      <c r="T30" s="3"/>
      <c r="AA30" s="3"/>
      <c r="AB30" s="3"/>
    </row>
    <row r="31" spans="1:28" ht="12.75">
      <c r="A31" s="6">
        <f t="shared" si="0"/>
        <v>37750.95398726852</v>
      </c>
      <c r="B31">
        <v>3135358424.333</v>
      </c>
      <c r="C31" s="3">
        <v>9.999829E-10</v>
      </c>
      <c r="D31" s="3">
        <v>5.10590196</v>
      </c>
      <c r="K31" s="3"/>
      <c r="L31" s="3"/>
      <c r="S31" s="3"/>
      <c r="T31" s="3"/>
      <c r="AA31" s="3"/>
      <c r="AB31" s="3"/>
    </row>
    <row r="32" spans="1:28" ht="12.75">
      <c r="A32" s="6">
        <f t="shared" si="0"/>
        <v>37750.954103055556</v>
      </c>
      <c r="B32">
        <v>3135358434.337</v>
      </c>
      <c r="C32" s="3">
        <v>9.999831E-10</v>
      </c>
      <c r="D32" s="3">
        <v>5.10429932</v>
      </c>
      <c r="K32" s="3"/>
      <c r="L32" s="3"/>
      <c r="S32" s="3"/>
      <c r="T32" s="3"/>
      <c r="AA32" s="3"/>
      <c r="AB32" s="3"/>
    </row>
    <row r="33" spans="1:28" ht="12.75">
      <c r="A33" s="6">
        <f t="shared" si="0"/>
        <v>37750.95421873842</v>
      </c>
      <c r="B33">
        <v>3135358444.332</v>
      </c>
      <c r="C33" s="3">
        <v>9.999832E-10</v>
      </c>
      <c r="D33" s="3">
        <v>5.106042515</v>
      </c>
      <c r="K33" s="3"/>
      <c r="L33" s="3"/>
      <c r="S33" s="3"/>
      <c r="T33" s="3"/>
      <c r="AA33" s="3"/>
      <c r="AB33" s="3"/>
    </row>
    <row r="34" spans="1:28" ht="12.75">
      <c r="A34" s="6">
        <f t="shared" si="0"/>
        <v>37750.95428827546</v>
      </c>
      <c r="B34">
        <v>3135358450.34</v>
      </c>
      <c r="C34" s="3">
        <v>9.999837E-10</v>
      </c>
      <c r="K34" s="3"/>
      <c r="L34" s="3"/>
      <c r="S34" s="3"/>
      <c r="T34" s="3"/>
      <c r="AA34" s="3"/>
      <c r="AB34" s="3"/>
    </row>
    <row r="35" spans="1:28" ht="12.75">
      <c r="A35" s="6">
        <f t="shared" si="0"/>
        <v>37750.95432872685</v>
      </c>
      <c r="B35">
        <v>3135358453.835</v>
      </c>
      <c r="C35" s="3">
        <v>9.999842E-10</v>
      </c>
      <c r="K35" s="3"/>
      <c r="L35" s="3"/>
      <c r="S35" s="3"/>
      <c r="T35" s="3"/>
      <c r="AA35" s="3"/>
      <c r="AB35" s="3"/>
    </row>
    <row r="36" spans="11:28" ht="12.75">
      <c r="K36" s="3"/>
      <c r="L36" s="3"/>
      <c r="S36" s="3"/>
      <c r="T36" s="3"/>
      <c r="AA36" s="3"/>
      <c r="AB36" s="3"/>
    </row>
    <row r="37" spans="3:28" ht="12.75">
      <c r="C37" s="3"/>
      <c r="D37" s="3"/>
      <c r="K37" s="3"/>
      <c r="L37" s="3"/>
      <c r="S37" s="3"/>
      <c r="T37" s="3"/>
      <c r="AA37" s="3"/>
      <c r="AB37" s="3"/>
    </row>
    <row r="38" spans="3:28" ht="12.75">
      <c r="C38" s="3"/>
      <c r="D38" s="3"/>
      <c r="K38" s="3"/>
      <c r="L38" s="3"/>
      <c r="S38" s="3"/>
      <c r="T38" s="3"/>
      <c r="AA38" s="3"/>
      <c r="AB38" s="3"/>
    </row>
    <row r="39" spans="3:28" ht="12.75">
      <c r="C39" s="3"/>
      <c r="D39" s="3"/>
      <c r="K39" s="3"/>
      <c r="L39" s="3"/>
      <c r="S39" s="3"/>
      <c r="T39" s="3"/>
      <c r="AA39" s="3"/>
      <c r="AB39" s="3"/>
    </row>
    <row r="40" spans="3:28" ht="12.75">
      <c r="C40" s="3"/>
      <c r="D40" s="3"/>
      <c r="K40" s="3"/>
      <c r="L40" s="3"/>
      <c r="S40" s="3"/>
      <c r="T40" s="3"/>
      <c r="AA40" s="3"/>
      <c r="AB40" s="3"/>
    </row>
    <row r="41" spans="3:28" ht="12.75">
      <c r="C41" s="3"/>
      <c r="D41" s="3"/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20" ht="12.75">
      <c r="C48" s="3"/>
      <c r="D48" s="3"/>
      <c r="K48" s="3"/>
      <c r="S48" s="3"/>
      <c r="T48" s="3"/>
    </row>
    <row r="49" spans="3:20" ht="12.75">
      <c r="C49" s="3"/>
      <c r="D49" s="3"/>
      <c r="S49" s="3"/>
      <c r="T49" s="3"/>
    </row>
    <row r="50" spans="3:20" ht="12.75">
      <c r="C50" s="3"/>
      <c r="D50" s="3"/>
      <c r="S50" s="3"/>
      <c r="T50" s="3"/>
    </row>
    <row r="51" spans="3:20" ht="12.75">
      <c r="C51" s="3"/>
      <c r="D51" s="3"/>
      <c r="S51" s="3"/>
      <c r="T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F6" sqref="F6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6" ht="12.75">
      <c r="A6" t="s">
        <v>41</v>
      </c>
    </row>
    <row r="7" ht="12.75">
      <c r="A7" t="s">
        <v>42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AVERAGE(D16:D18)</f>
        <v>5.105230569333334</v>
      </c>
      <c r="D9" s="3">
        <f>AVERAGE(D21:D29)</f>
        <v>5.349915733777778</v>
      </c>
      <c r="E9" s="3">
        <f>AVERAGE(D33:D39)</f>
        <v>5.098057372285714</v>
      </c>
      <c r="F9" s="3">
        <f>(E9/C9-1)*100</f>
        <v>-0.1405068184522129</v>
      </c>
      <c r="G9" s="4">
        <f>(D9/C9-1)*100</f>
        <v>4.792832784365242</v>
      </c>
      <c r="H9" s="3">
        <f>D9-C9</f>
        <v>0.24468516444444433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0.0014136552712153856</v>
      </c>
      <c r="D10">
        <f>STDEV(D21:D29)</f>
        <v>0.012889997122008535</v>
      </c>
      <c r="E10">
        <f>STDEV(D33:D39)</f>
        <v>0.0008559223281749748</v>
      </c>
      <c r="G10" s="4">
        <f>(D10/C10-1)*100</f>
        <v>811.8203981177393</v>
      </c>
      <c r="H10">
        <f>SQRT(C10^2+D10^2)</f>
        <v>0.012967283718312921</v>
      </c>
      <c r="O10" s="4"/>
      <c r="W10" s="4"/>
      <c r="AE10" s="4"/>
    </row>
    <row r="12" spans="2:3" ht="12.75">
      <c r="B12" t="s">
        <v>0</v>
      </c>
      <c r="C12" t="s">
        <v>18</v>
      </c>
    </row>
    <row r="13" spans="2:27" ht="12.75">
      <c r="B13" s="1">
        <v>37869</v>
      </c>
      <c r="C13" s="2">
        <v>0.9541666666666666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31">(DATE(2003,5,9)+TIME(22,27,54))+(B16-3135356873.833)/(24*3600)</f>
        <v>37750.95475121527</v>
      </c>
      <c r="B16">
        <v>3135358490.338</v>
      </c>
      <c r="C16" s="3">
        <v>9.999828E-10</v>
      </c>
      <c r="D16" s="3">
        <v>5.106703046</v>
      </c>
      <c r="K16" s="3"/>
      <c r="L16" s="3"/>
      <c r="S16" s="3"/>
      <c r="T16" s="3"/>
      <c r="AA16" s="3"/>
      <c r="AB16" s="3"/>
    </row>
    <row r="17" spans="1:28" ht="12.75">
      <c r="A17" s="6">
        <f t="shared" si="0"/>
        <v>37750.95497688657</v>
      </c>
      <c r="B17">
        <v>3135358509.836</v>
      </c>
      <c r="C17" s="3">
        <v>9.999837E-10</v>
      </c>
      <c r="D17" s="3">
        <v>5.105104479</v>
      </c>
      <c r="K17" s="3"/>
      <c r="L17" s="3"/>
      <c r="S17" s="3"/>
      <c r="T17" s="3"/>
      <c r="AA17" s="3"/>
      <c r="AB17" s="3"/>
    </row>
    <row r="18" spans="1:28" ht="12.75">
      <c r="A18" s="6">
        <f t="shared" si="0"/>
        <v>37750.955202557874</v>
      </c>
      <c r="B18">
        <v>3135358529.334</v>
      </c>
      <c r="C18" s="3">
        <v>9.999833E-10</v>
      </c>
      <c r="D18" s="3">
        <v>5.103884183</v>
      </c>
      <c r="K18" s="3"/>
      <c r="L18" s="3"/>
      <c r="S18" s="3"/>
      <c r="T18" s="3"/>
      <c r="AA18" s="3"/>
      <c r="AB18" s="3"/>
    </row>
    <row r="19" spans="1:28" ht="12.75">
      <c r="A19" s="6">
        <f t="shared" si="0"/>
        <v>37750.9553183449</v>
      </c>
      <c r="B19">
        <v>3135358539.338</v>
      </c>
      <c r="C19" s="3">
        <v>9.999834E-10</v>
      </c>
      <c r="D19" s="3">
        <v>5.105684672</v>
      </c>
      <c r="K19" s="3"/>
      <c r="L19" s="3"/>
      <c r="S19" s="3"/>
      <c r="T19" s="3"/>
      <c r="AA19" s="3"/>
      <c r="AB19" s="3"/>
    </row>
    <row r="20" spans="1:28" ht="12.75">
      <c r="A20" s="6">
        <f t="shared" si="0"/>
        <v>37750.955434027775</v>
      </c>
      <c r="B20">
        <v>3135358549.333</v>
      </c>
      <c r="C20" s="3">
        <v>9.999828E-10</v>
      </c>
      <c r="D20" s="3">
        <v>5.364714254</v>
      </c>
      <c r="K20" s="3"/>
      <c r="L20" s="3"/>
      <c r="S20" s="3"/>
      <c r="T20" s="3"/>
      <c r="AA20" s="3"/>
      <c r="AB20" s="3"/>
    </row>
    <row r="21" spans="1:28" ht="12.75">
      <c r="A21" s="6">
        <f t="shared" si="0"/>
        <v>37750.95554981481</v>
      </c>
      <c r="B21">
        <v>3135358559.337</v>
      </c>
      <c r="C21" s="3">
        <v>9.999825E-10</v>
      </c>
      <c r="D21" s="3">
        <v>5.35635501</v>
      </c>
      <c r="K21" s="3"/>
      <c r="L21" s="3"/>
      <c r="S21" s="3"/>
      <c r="T21" s="3"/>
      <c r="AA21" s="3"/>
      <c r="AB21" s="3"/>
    </row>
    <row r="22" spans="1:28" ht="12.75">
      <c r="A22" s="6">
        <f t="shared" si="0"/>
        <v>37750.95566548611</v>
      </c>
      <c r="B22">
        <v>3135358569.331</v>
      </c>
      <c r="C22" s="3">
        <v>9.999832E-10</v>
      </c>
      <c r="D22" s="3">
        <v>5.353072462</v>
      </c>
      <c r="K22" s="3"/>
      <c r="L22" s="3"/>
      <c r="S22" s="3"/>
      <c r="T22" s="3"/>
      <c r="AA22" s="3"/>
      <c r="AB22" s="3"/>
    </row>
    <row r="23" spans="1:28" ht="12.75">
      <c r="A23" s="6">
        <f t="shared" si="0"/>
        <v>37750.95578128472</v>
      </c>
      <c r="B23">
        <v>3135358579.336</v>
      </c>
      <c r="C23" s="3">
        <v>9.999837E-10</v>
      </c>
      <c r="D23" s="3">
        <v>5.347261902</v>
      </c>
      <c r="K23" s="3"/>
      <c r="L23" s="3"/>
      <c r="S23" s="3"/>
      <c r="T23" s="3"/>
      <c r="AA23" s="3"/>
      <c r="AB23" s="3"/>
    </row>
    <row r="24" spans="1:28" ht="12.75">
      <c r="A24" s="6">
        <f t="shared" si="0"/>
        <v>37750.95600695602</v>
      </c>
      <c r="B24">
        <v>3135358598.834</v>
      </c>
      <c r="C24" s="3">
        <v>9.999833E-10</v>
      </c>
      <c r="D24" s="3">
        <v>5.362289863</v>
      </c>
      <c r="K24" s="3"/>
      <c r="L24" s="3"/>
      <c r="S24" s="3"/>
      <c r="T24" s="3"/>
      <c r="AA24" s="3"/>
      <c r="AB24" s="3"/>
    </row>
    <row r="25" spans="1:28" ht="12.75">
      <c r="A25" s="6">
        <f t="shared" si="0"/>
        <v>37750.95612854167</v>
      </c>
      <c r="B25">
        <v>3135358609.339</v>
      </c>
      <c r="C25" s="3">
        <v>9.999834E-10</v>
      </c>
      <c r="D25" s="3">
        <v>5.367514964</v>
      </c>
      <c r="K25" s="3"/>
      <c r="L25" s="3"/>
      <c r="S25" s="3"/>
      <c r="T25" s="3"/>
      <c r="AA25" s="3"/>
      <c r="AB25" s="3"/>
    </row>
    <row r="26" spans="1:28" ht="12.75">
      <c r="A26" s="6">
        <f t="shared" si="0"/>
        <v>37750.95624421296</v>
      </c>
      <c r="B26">
        <v>3135358619.333</v>
      </c>
      <c r="C26" s="3">
        <v>9.999832E-10</v>
      </c>
      <c r="D26" s="3">
        <v>5.357305138</v>
      </c>
      <c r="K26" s="3"/>
      <c r="L26" s="3"/>
      <c r="S26" s="3"/>
      <c r="T26" s="3"/>
      <c r="AA26" s="3"/>
      <c r="AB26" s="3"/>
    </row>
    <row r="27" spans="1:28" ht="12.75">
      <c r="A27" s="6">
        <f t="shared" si="0"/>
        <v>37750.95636001157</v>
      </c>
      <c r="B27">
        <v>3135358629.338</v>
      </c>
      <c r="C27" s="3">
        <v>9.999829E-10</v>
      </c>
      <c r="D27" s="3">
        <v>5.343177088</v>
      </c>
      <c r="K27" s="3"/>
      <c r="L27" s="3"/>
      <c r="S27" s="3"/>
      <c r="T27" s="3"/>
      <c r="AA27" s="3"/>
      <c r="AB27" s="3"/>
    </row>
    <row r="28" spans="1:28" ht="12.75">
      <c r="A28" s="6">
        <f t="shared" si="0"/>
        <v>37750.95647568287</v>
      </c>
      <c r="B28">
        <v>3135358639.332</v>
      </c>
      <c r="C28" s="3">
        <v>9.999832E-10</v>
      </c>
      <c r="D28" s="3">
        <v>5.330068056</v>
      </c>
      <c r="K28" s="3"/>
      <c r="L28" s="3"/>
      <c r="S28" s="3"/>
      <c r="T28" s="3"/>
      <c r="AA28" s="3"/>
      <c r="AB28" s="3"/>
    </row>
    <row r="29" spans="1:28" ht="12.75">
      <c r="A29" s="6">
        <f t="shared" si="0"/>
        <v>37750.956597268516</v>
      </c>
      <c r="B29">
        <v>3135358649.837</v>
      </c>
      <c r="C29" s="3">
        <v>9.999825E-10</v>
      </c>
      <c r="D29" s="3">
        <v>5.332197121</v>
      </c>
      <c r="K29" s="3"/>
      <c r="L29" s="3"/>
      <c r="S29" s="3"/>
      <c r="T29" s="3"/>
      <c r="AA29" s="3"/>
      <c r="AB29" s="3"/>
    </row>
    <row r="30" spans="1:28" ht="12.75">
      <c r="A30" s="6">
        <f t="shared" si="0"/>
        <v>37750.956718738424</v>
      </c>
      <c r="B30">
        <v>3135358660.332</v>
      </c>
      <c r="C30" s="3">
        <v>9.999825E-10</v>
      </c>
      <c r="D30" s="3">
        <v>5.326001129</v>
      </c>
      <c r="K30" s="3"/>
      <c r="L30" s="3"/>
      <c r="S30" s="3"/>
      <c r="T30" s="3"/>
      <c r="AA30" s="3"/>
      <c r="AB30" s="3"/>
    </row>
    <row r="31" spans="1:28" ht="12.75">
      <c r="A31" s="6">
        <f t="shared" si="0"/>
        <v>37750.95684032407</v>
      </c>
      <c r="B31">
        <v>3135358670.837</v>
      </c>
      <c r="C31" s="3">
        <v>9.999822E-10</v>
      </c>
      <c r="D31" s="3">
        <v>5.172339201</v>
      </c>
      <c r="K31" s="3"/>
      <c r="L31" s="3"/>
      <c r="S31" s="3"/>
      <c r="T31" s="3"/>
      <c r="AA31" s="3"/>
      <c r="AB31" s="3"/>
    </row>
    <row r="32" spans="1:28" ht="12.75">
      <c r="A32" s="6">
        <f aca="true" t="shared" si="1" ref="A32:A41">(DATE(2003,5,9)+TIME(22,27,54))+(B32-3135356873.833)/(24*3600)</f>
        <v>37750.95696179398</v>
      </c>
      <c r="B32">
        <v>3135358681.332</v>
      </c>
      <c r="C32" s="3">
        <v>9.99983E-10</v>
      </c>
      <c r="D32" s="3">
        <v>5.099224817</v>
      </c>
      <c r="K32" s="3"/>
      <c r="L32" s="3"/>
      <c r="S32" s="3"/>
      <c r="T32" s="3"/>
      <c r="AA32" s="3"/>
      <c r="AB32" s="3"/>
    </row>
    <row r="33" spans="1:28" ht="12.75">
      <c r="A33" s="6">
        <f t="shared" si="1"/>
        <v>37750.9570833912</v>
      </c>
      <c r="B33">
        <v>3135358691.838</v>
      </c>
      <c r="C33" s="3">
        <v>9.999828E-10</v>
      </c>
      <c r="D33" s="3">
        <v>5.098085066</v>
      </c>
      <c r="K33" s="3"/>
      <c r="L33" s="3"/>
      <c r="S33" s="3"/>
      <c r="T33" s="3"/>
      <c r="AA33" s="3"/>
      <c r="AB33" s="3"/>
    </row>
    <row r="34" spans="1:28" ht="12.75">
      <c r="A34" s="6">
        <f t="shared" si="1"/>
        <v>37750.957204861115</v>
      </c>
      <c r="B34">
        <v>3135358702.333</v>
      </c>
      <c r="C34" s="3">
        <v>9.999837E-10</v>
      </c>
      <c r="D34" s="3">
        <v>5.09844589</v>
      </c>
      <c r="K34" s="3"/>
      <c r="L34" s="3"/>
      <c r="S34" s="3"/>
      <c r="T34" s="3"/>
      <c r="AA34" s="3"/>
      <c r="AB34" s="3"/>
    </row>
    <row r="35" spans="1:28" ht="12.75">
      <c r="A35" s="6">
        <f t="shared" si="1"/>
        <v>37750.957320648144</v>
      </c>
      <c r="B35">
        <v>3135358712.337</v>
      </c>
      <c r="C35" s="3">
        <v>9.999832E-10</v>
      </c>
      <c r="D35" s="3">
        <v>5.097224003</v>
      </c>
      <c r="K35" s="3"/>
      <c r="L35" s="3"/>
      <c r="S35" s="3"/>
      <c r="T35" s="3"/>
      <c r="AA35" s="3"/>
      <c r="AB35" s="3"/>
    </row>
    <row r="36" spans="1:28" ht="12.75">
      <c r="A36" s="6">
        <f t="shared" si="1"/>
        <v>37750.95743631944</v>
      </c>
      <c r="B36">
        <v>3135358722.331</v>
      </c>
      <c r="C36" s="3">
        <v>9.999837E-10</v>
      </c>
      <c r="D36" s="3">
        <v>5.096967546</v>
      </c>
      <c r="K36" s="3"/>
      <c r="L36" s="3"/>
      <c r="S36" s="3"/>
      <c r="T36" s="3"/>
      <c r="AA36" s="3"/>
      <c r="AB36" s="3"/>
    </row>
    <row r="37" spans="1:28" ht="12.75">
      <c r="A37" s="6">
        <f t="shared" si="1"/>
        <v>37750.95755211805</v>
      </c>
      <c r="B37">
        <v>3135358732.336</v>
      </c>
      <c r="C37" s="3">
        <v>9.999831E-10</v>
      </c>
      <c r="D37" s="3">
        <v>5.098214956</v>
      </c>
      <c r="K37" s="3"/>
      <c r="L37" s="3"/>
      <c r="S37" s="3"/>
      <c r="T37" s="3"/>
      <c r="AA37" s="3"/>
      <c r="AB37" s="3"/>
    </row>
    <row r="38" spans="1:28" ht="12.75">
      <c r="A38" s="6">
        <f t="shared" si="1"/>
        <v>37750.95767358796</v>
      </c>
      <c r="B38">
        <v>3135358742.831</v>
      </c>
      <c r="C38" s="3">
        <v>9.999831E-10</v>
      </c>
      <c r="D38" s="3">
        <v>5.097887559</v>
      </c>
      <c r="K38" s="3"/>
      <c r="L38" s="3"/>
      <c r="S38" s="3"/>
      <c r="T38" s="3"/>
      <c r="AA38" s="3"/>
      <c r="AB38" s="3"/>
    </row>
    <row r="39" spans="1:28" ht="12.75">
      <c r="A39" s="6">
        <f t="shared" si="1"/>
        <v>37750.95779517361</v>
      </c>
      <c r="B39">
        <v>3135358753.336</v>
      </c>
      <c r="C39" s="3">
        <v>9.999842E-10</v>
      </c>
      <c r="D39" s="3">
        <v>5.099576586</v>
      </c>
      <c r="K39" s="3"/>
      <c r="L39" s="3"/>
      <c r="S39" s="3"/>
      <c r="T39" s="3"/>
      <c r="AA39" s="3"/>
      <c r="AB39" s="3"/>
    </row>
    <row r="40" spans="1:28" ht="12.75">
      <c r="A40" s="6">
        <f t="shared" si="1"/>
        <v>37750.95798619213</v>
      </c>
      <c r="B40">
        <v>3135358769.84</v>
      </c>
      <c r="C40" s="3">
        <v>9.999825E-10</v>
      </c>
      <c r="K40" s="3"/>
      <c r="L40" s="3"/>
      <c r="S40" s="3"/>
      <c r="T40" s="3"/>
      <c r="AA40" s="3"/>
      <c r="AB40" s="3"/>
    </row>
    <row r="41" spans="1:28" ht="12.75">
      <c r="A41" s="6">
        <f t="shared" si="1"/>
        <v>37750.958026643515</v>
      </c>
      <c r="B41">
        <v>3135358773.335</v>
      </c>
      <c r="C41" s="3">
        <v>9.999828E-10</v>
      </c>
      <c r="K41" s="3"/>
      <c r="L41" s="3"/>
      <c r="S41" s="3"/>
      <c r="T41" s="3"/>
      <c r="AA41" s="3"/>
      <c r="AB41" s="3"/>
    </row>
    <row r="42" spans="1:28" ht="12.75">
      <c r="A42" s="6"/>
      <c r="K42" s="3"/>
      <c r="L42" s="3"/>
      <c r="S42" s="3"/>
      <c r="T42" s="3"/>
      <c r="AA42" s="3"/>
      <c r="AB42" s="3"/>
    </row>
    <row r="43" spans="1:28" ht="12.75">
      <c r="A43" s="6"/>
      <c r="K43" s="3"/>
      <c r="L43" s="3"/>
      <c r="S43" s="3"/>
      <c r="T43" s="3"/>
      <c r="AA43" s="3"/>
      <c r="AB43" s="3"/>
    </row>
    <row r="44" spans="11:28" ht="12.75"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20" ht="12.75">
      <c r="C48" s="3"/>
      <c r="D48" s="3"/>
      <c r="K48" s="3"/>
      <c r="S48" s="3"/>
      <c r="T48" s="3"/>
    </row>
    <row r="49" spans="3:20" ht="12.75">
      <c r="C49" s="3"/>
      <c r="D49" s="3"/>
      <c r="S49" s="3"/>
      <c r="T49" s="3"/>
    </row>
    <row r="50" spans="3:20" ht="12.75">
      <c r="C50" s="3"/>
      <c r="D50" s="3"/>
      <c r="S50" s="3"/>
      <c r="T50" s="3"/>
    </row>
    <row r="51" spans="3:20" ht="12.75">
      <c r="C51" s="3"/>
      <c r="D51" s="3"/>
      <c r="S51" s="3"/>
      <c r="T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E4" sqref="E4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21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6" ht="12.75">
      <c r="A6" t="s">
        <v>46</v>
      </c>
    </row>
    <row r="7" ht="12.75">
      <c r="A7" t="s">
        <v>47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AVERAGE(D16:D18)</f>
        <v>5.098446064333333</v>
      </c>
      <c r="D9" s="3">
        <f>AVERAGE(D22:D67)</f>
        <v>5.2801031423846165</v>
      </c>
      <c r="E9" s="3" t="e">
        <f>AVERAGE(D70:D75)</f>
        <v>#DIV/0!</v>
      </c>
      <c r="F9" s="3" t="e">
        <f>(E9/C9-1)*100</f>
        <v>#DIV/0!</v>
      </c>
      <c r="G9" s="4">
        <f>(D9/C9-1)*100</f>
        <v>3.5629891099973054</v>
      </c>
      <c r="H9" s="3">
        <f>D9-C9</f>
        <v>0.18165707805128317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0.001020046957835564</v>
      </c>
      <c r="D10">
        <f>STDEV(D22:D67)</f>
        <v>0.15488191917072677</v>
      </c>
      <c r="E10" t="e">
        <f>STDEV(D70:D75)</f>
        <v>#DIV/0!</v>
      </c>
      <c r="G10" s="4">
        <f>(D10/C10-1)*100</f>
        <v>15083.802861328115</v>
      </c>
      <c r="H10">
        <f>SQRT(C10^2+D10^2)</f>
        <v>0.15488527813127925</v>
      </c>
      <c r="O10" s="4"/>
      <c r="W10" s="4"/>
      <c r="AE10" s="4"/>
    </row>
    <row r="12" spans="2:3" ht="12.75">
      <c r="B12" t="s">
        <v>0</v>
      </c>
      <c r="C12" t="s">
        <v>18</v>
      </c>
    </row>
    <row r="13" spans="2:27" ht="12.75">
      <c r="B13" s="1">
        <v>37869</v>
      </c>
      <c r="C13" s="2">
        <v>0.9576388888888889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31">(DATE(2003,5,9)+TIME(22,27,54))+(B16-3135356873.833)/(24*3600)</f>
        <v>37750.95837390046</v>
      </c>
      <c r="B16">
        <v>3135358803.338</v>
      </c>
      <c r="C16" s="3">
        <v>9.99982E-10</v>
      </c>
      <c r="D16" s="3">
        <v>5.098250661</v>
      </c>
      <c r="K16" s="3"/>
      <c r="L16" s="3"/>
      <c r="S16" s="3"/>
      <c r="T16" s="3"/>
      <c r="AA16" s="3"/>
      <c r="AB16" s="3"/>
    </row>
    <row r="17" spans="1:28" ht="12.75">
      <c r="A17" s="6">
        <f t="shared" si="0"/>
        <v>37750.958489571756</v>
      </c>
      <c r="B17">
        <v>3135358813.332</v>
      </c>
      <c r="C17" s="3">
        <v>9.999854E-10</v>
      </c>
      <c r="D17" s="3">
        <v>5.099549678</v>
      </c>
      <c r="K17" s="3"/>
      <c r="L17" s="3"/>
      <c r="S17" s="3"/>
      <c r="T17" s="3"/>
      <c r="AA17" s="3"/>
      <c r="AB17" s="3"/>
    </row>
    <row r="18" spans="1:28" ht="12.75">
      <c r="A18" s="6">
        <f t="shared" si="0"/>
        <v>37750.958825243055</v>
      </c>
      <c r="B18">
        <v>3135358842.334</v>
      </c>
      <c r="C18" s="3">
        <v>9.999827E-10</v>
      </c>
      <c r="D18" s="3">
        <v>5.097537854</v>
      </c>
      <c r="K18" s="3"/>
      <c r="L18" s="3"/>
      <c r="S18" s="3"/>
      <c r="T18" s="3"/>
      <c r="AA18" s="3"/>
      <c r="AB18" s="3"/>
    </row>
    <row r="19" spans="1:28" ht="12.75">
      <c r="A19" s="6">
        <f t="shared" si="0"/>
        <v>37750.95894103009</v>
      </c>
      <c r="B19">
        <v>3135358852.338</v>
      </c>
      <c r="C19" s="3">
        <v>9.999829E-10</v>
      </c>
      <c r="D19" s="3">
        <v>5.098468032</v>
      </c>
      <c r="K19" s="3"/>
      <c r="L19" s="3"/>
      <c r="S19" s="3"/>
      <c r="T19" s="3"/>
      <c r="AA19" s="3"/>
      <c r="AB19" s="3"/>
    </row>
    <row r="20" spans="1:28" ht="12.75">
      <c r="A20" s="6">
        <f t="shared" si="0"/>
        <v>37750.95905671296</v>
      </c>
      <c r="B20">
        <v>3135358862.333</v>
      </c>
      <c r="C20" s="3">
        <v>9.999831E-10</v>
      </c>
      <c r="D20" s="3">
        <v>5.371173279</v>
      </c>
      <c r="K20" s="3"/>
      <c r="L20" s="3"/>
      <c r="S20" s="3"/>
      <c r="T20" s="3"/>
      <c r="AA20" s="3"/>
      <c r="AB20" s="3"/>
    </row>
    <row r="21" spans="1:28" ht="12.75">
      <c r="A21" s="6">
        <f t="shared" si="0"/>
        <v>37750.95916670139</v>
      </c>
      <c r="B21">
        <v>3135358871.836</v>
      </c>
      <c r="C21" s="3">
        <v>9.99983E-10</v>
      </c>
      <c r="D21" s="3">
        <v>5.394022263</v>
      </c>
      <c r="K21" s="3"/>
      <c r="L21" s="3"/>
      <c r="S21" s="3"/>
      <c r="T21" s="3"/>
      <c r="AA21" s="3"/>
      <c r="AB21" s="3"/>
    </row>
    <row r="22" spans="1:28" ht="12.75">
      <c r="A22" s="6">
        <f t="shared" si="0"/>
        <v>37750.959288171296</v>
      </c>
      <c r="B22">
        <v>3135358882.331</v>
      </c>
      <c r="C22" s="3">
        <v>9.99984E-10</v>
      </c>
      <c r="D22" s="3">
        <v>5.379507683</v>
      </c>
      <c r="K22" s="3"/>
      <c r="L22" s="3"/>
      <c r="S22" s="3"/>
      <c r="T22" s="3"/>
      <c r="AA22" s="3"/>
      <c r="AB22" s="3"/>
    </row>
    <row r="23" spans="1:28" ht="12.75">
      <c r="A23" s="6">
        <f t="shared" si="0"/>
        <v>37750.95940396991</v>
      </c>
      <c r="B23">
        <v>3135358892.336</v>
      </c>
      <c r="C23" s="3">
        <v>9.999824E-10</v>
      </c>
      <c r="D23" s="3">
        <v>5.392083295</v>
      </c>
      <c r="K23" s="3"/>
      <c r="L23" s="3"/>
      <c r="S23" s="3"/>
      <c r="T23" s="3"/>
      <c r="AA23" s="3"/>
      <c r="AB23" s="3"/>
    </row>
    <row r="24" spans="1:28" ht="12.75">
      <c r="A24" s="6">
        <f t="shared" si="0"/>
        <v>37750.95951395833</v>
      </c>
      <c r="B24">
        <v>3135358901.839</v>
      </c>
      <c r="C24" s="3">
        <v>9.999828E-10</v>
      </c>
      <c r="D24" s="3">
        <v>5.375250182</v>
      </c>
      <c r="K24" s="3"/>
      <c r="L24" s="3"/>
      <c r="S24" s="3"/>
      <c r="T24" s="3"/>
      <c r="AA24" s="3"/>
      <c r="AB24" s="3"/>
    </row>
    <row r="25" spans="1:28" ht="12.75">
      <c r="A25" s="6">
        <f t="shared" si="0"/>
        <v>37750.959635439816</v>
      </c>
      <c r="B25">
        <v>3135358912.335</v>
      </c>
      <c r="C25" s="3">
        <v>9.99983E-10</v>
      </c>
      <c r="D25" s="3">
        <v>5.383661956</v>
      </c>
      <c r="K25" s="3"/>
      <c r="L25" s="3"/>
      <c r="S25" s="3"/>
      <c r="T25" s="3"/>
      <c r="AA25" s="3"/>
      <c r="AB25" s="3"/>
    </row>
    <row r="26" spans="1:28" ht="12.75">
      <c r="A26" s="6">
        <f t="shared" si="0"/>
        <v>37750.95975702546</v>
      </c>
      <c r="B26">
        <v>3135358922.84</v>
      </c>
      <c r="C26" s="3">
        <v>9.999827E-10</v>
      </c>
      <c r="D26" s="3">
        <v>5.407114186</v>
      </c>
      <c r="K26" s="3"/>
      <c r="L26" s="3"/>
      <c r="S26" s="3"/>
      <c r="T26" s="3"/>
      <c r="AA26" s="3"/>
      <c r="AB26" s="3"/>
    </row>
    <row r="27" spans="1:28" ht="12.75">
      <c r="A27" s="6">
        <f t="shared" si="0"/>
        <v>37750.95987849537</v>
      </c>
      <c r="B27">
        <v>3135358933.335</v>
      </c>
      <c r="C27" s="3">
        <v>9.999828E-10</v>
      </c>
      <c r="D27" s="3">
        <v>5.414341684</v>
      </c>
      <c r="K27" s="3"/>
      <c r="L27" s="3"/>
      <c r="S27" s="3"/>
      <c r="T27" s="3"/>
      <c r="AA27" s="3"/>
      <c r="AB27" s="3"/>
    </row>
    <row r="28" spans="1:28" ht="12.75">
      <c r="A28" s="6">
        <f t="shared" si="0"/>
        <v>37750.96000008102</v>
      </c>
      <c r="B28">
        <v>3135358943.84</v>
      </c>
      <c r="C28" s="3">
        <v>9.999837E-10</v>
      </c>
      <c r="D28" s="3">
        <v>5.414272969</v>
      </c>
      <c r="K28" s="3"/>
      <c r="L28" s="3"/>
      <c r="S28" s="3"/>
      <c r="T28" s="3"/>
      <c r="AA28" s="3"/>
      <c r="AB28" s="3"/>
    </row>
    <row r="29" spans="1:28" ht="12.75">
      <c r="A29" s="6">
        <f t="shared" si="0"/>
        <v>37750.960121550925</v>
      </c>
      <c r="B29">
        <v>3135358954.335</v>
      </c>
      <c r="C29" s="3">
        <v>9.999832E-10</v>
      </c>
      <c r="D29" s="3">
        <v>5.412565076</v>
      </c>
      <c r="K29" s="3"/>
      <c r="L29" s="3"/>
      <c r="S29" s="3"/>
      <c r="T29" s="3"/>
      <c r="AA29" s="3"/>
      <c r="AB29" s="3"/>
    </row>
    <row r="30" spans="1:28" ht="12.75">
      <c r="A30" s="6">
        <f t="shared" si="0"/>
        <v>37750.96023733797</v>
      </c>
      <c r="B30">
        <v>3135358964.339</v>
      </c>
      <c r="C30" s="3">
        <v>9.999829E-10</v>
      </c>
      <c r="D30" s="3">
        <v>5.090568385</v>
      </c>
      <c r="K30" s="3"/>
      <c r="L30" s="3"/>
      <c r="S30" s="3"/>
      <c r="T30" s="3"/>
      <c r="AA30" s="3"/>
      <c r="AB30" s="3"/>
    </row>
    <row r="31" spans="1:28" ht="12.75">
      <c r="A31" s="6">
        <f t="shared" si="0"/>
        <v>37750.96035302083</v>
      </c>
      <c r="B31">
        <v>3135358974.334</v>
      </c>
      <c r="C31" s="3">
        <v>9.999829E-10</v>
      </c>
      <c r="D31" s="3">
        <v>5.092946021</v>
      </c>
      <c r="K31" s="3"/>
      <c r="L31" s="3"/>
      <c r="S31" s="3"/>
      <c r="T31" s="3"/>
      <c r="AA31" s="3"/>
      <c r="AB31" s="3"/>
    </row>
    <row r="32" spans="1:28" ht="12.75">
      <c r="A32" s="6">
        <f>(DATE(2003,5,9)+TIME(22,27,54))+(B32-3135356873.833)/(24*3600)</f>
        <v>37750.96046880787</v>
      </c>
      <c r="B32">
        <v>3135358984.338</v>
      </c>
      <c r="C32" s="3">
        <v>9.999831E-10</v>
      </c>
      <c r="D32" s="3">
        <v>5.093101241</v>
      </c>
      <c r="K32" s="3"/>
      <c r="L32" s="3"/>
      <c r="S32" s="3"/>
      <c r="T32" s="3"/>
      <c r="AA32" s="3"/>
      <c r="AB32" s="3"/>
    </row>
    <row r="33" spans="1:28" ht="12.75">
      <c r="A33" s="6">
        <f>(DATE(2003,5,9)+TIME(22,27,54))+(B33-3135356873.833)/(24*3600)</f>
        <v>37750.96059027778</v>
      </c>
      <c r="B33">
        <v>3135358994.833</v>
      </c>
      <c r="C33" s="3">
        <v>9.99983E-10</v>
      </c>
      <c r="D33" s="3">
        <v>5.093302397</v>
      </c>
      <c r="K33" s="3"/>
      <c r="L33" s="3"/>
      <c r="S33" s="3"/>
      <c r="T33" s="3"/>
      <c r="AA33" s="3"/>
      <c r="AB33" s="3"/>
    </row>
    <row r="34" spans="1:28" ht="12.75">
      <c r="A34" s="6">
        <f>(DATE(2003,5,9)+TIME(22,27,54))+(B34-3135356873.833)/(24*3600)</f>
        <v>37750.96071186342</v>
      </c>
      <c r="B34">
        <v>3135359005.338</v>
      </c>
      <c r="C34" s="3">
        <v>9.999834E-10</v>
      </c>
      <c r="D34" s="3">
        <v>5.092625776</v>
      </c>
      <c r="K34" s="3"/>
      <c r="L34" s="3"/>
      <c r="S34" s="3"/>
      <c r="T34" s="3"/>
      <c r="AA34" s="3"/>
      <c r="AB34" s="3"/>
    </row>
    <row r="35" spans="1:28" ht="12.75">
      <c r="A35" s="6">
        <f>(DATE(2003,5,9)+TIME(22,27,54))+(B35-3135356873.833)/(24*3600)</f>
        <v>37750.96078129629</v>
      </c>
      <c r="B35">
        <v>3135359011.337</v>
      </c>
      <c r="C35" s="3">
        <v>9.999849E-10</v>
      </c>
      <c r="K35" s="3"/>
      <c r="L35" s="3"/>
      <c r="S35" s="3"/>
      <c r="T35" s="3"/>
      <c r="AA35" s="3"/>
      <c r="AB35" s="3"/>
    </row>
    <row r="36" spans="1:28" ht="12.75">
      <c r="A36" s="6">
        <f>(DATE(2003,5,9)+TIME(22,27,54))+(B36-3135356873.833)/(24*3600)</f>
        <v>37750.96082174768</v>
      </c>
      <c r="B36">
        <v>3135359014.832</v>
      </c>
      <c r="C36" s="3">
        <v>9.999851E-10</v>
      </c>
      <c r="K36" s="3"/>
      <c r="L36" s="3"/>
      <c r="S36" s="3"/>
      <c r="T36" s="3"/>
      <c r="AA36" s="3"/>
      <c r="AB36" s="3"/>
    </row>
    <row r="37" spans="1:28" ht="12.75">
      <c r="A37" s="6"/>
      <c r="K37" s="3"/>
      <c r="L37" s="3"/>
      <c r="S37" s="3"/>
      <c r="T37" s="3"/>
      <c r="AA37" s="3"/>
      <c r="AB37" s="3"/>
    </row>
    <row r="38" spans="1:28" ht="12.75">
      <c r="A38" s="6"/>
      <c r="K38" s="3"/>
      <c r="L38" s="3"/>
      <c r="S38" s="3"/>
      <c r="T38" s="3"/>
      <c r="AA38" s="3"/>
      <c r="AB38" s="3"/>
    </row>
    <row r="39" spans="3:28" ht="12.75">
      <c r="C39" s="3"/>
      <c r="D39" s="3"/>
      <c r="K39" s="3"/>
      <c r="L39" s="3"/>
      <c r="S39" s="3"/>
      <c r="T39" s="3"/>
      <c r="AA39" s="3"/>
      <c r="AB39" s="3"/>
    </row>
    <row r="40" spans="3:28" ht="12.75">
      <c r="C40" s="3"/>
      <c r="D40" s="3"/>
      <c r="K40" s="3"/>
      <c r="L40" s="3"/>
      <c r="S40" s="3"/>
      <c r="T40" s="3"/>
      <c r="AA40" s="3"/>
      <c r="AB40" s="3"/>
    </row>
    <row r="41" spans="3:28" ht="12.75">
      <c r="C41" s="3"/>
      <c r="D41" s="3"/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20" ht="12.75">
      <c r="C48" s="3"/>
      <c r="D48" s="3"/>
      <c r="K48" s="3"/>
      <c r="S48" s="3"/>
      <c r="T48" s="3"/>
    </row>
    <row r="49" spans="3:20" ht="12.75">
      <c r="C49" s="3"/>
      <c r="D49" s="3"/>
      <c r="S49" s="3"/>
      <c r="T49" s="3"/>
    </row>
    <row r="50" spans="3:20" ht="12.75">
      <c r="C50" s="3"/>
      <c r="D50" s="3"/>
      <c r="S50" s="3"/>
      <c r="T50" s="3"/>
    </row>
    <row r="51" spans="3:20" ht="12.75">
      <c r="C51" s="3"/>
      <c r="D51" s="3"/>
      <c r="S51" s="3"/>
      <c r="T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D3" sqref="D3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21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6" ht="12.75">
      <c r="A6" t="s">
        <v>51</v>
      </c>
    </row>
    <row r="7" ht="12.75">
      <c r="A7" t="s">
        <v>52</v>
      </c>
    </row>
    <row r="8" spans="3:24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</row>
    <row r="9" spans="2:32" ht="12.75">
      <c r="B9" t="s">
        <v>7</v>
      </c>
      <c r="C9" s="3">
        <f>AVERAGE(D16:D18)</f>
        <v>5.092363924333334</v>
      </c>
      <c r="D9" s="3">
        <f>AVERAGE(D21:D31)</f>
        <v>5.350409864363635</v>
      </c>
      <c r="E9" s="3">
        <f>AVERAGE(D34:D37)</f>
        <v>5.079484466</v>
      </c>
      <c r="F9" s="3">
        <f>(E9/C9-1)*100</f>
        <v>-0.25291708378873956</v>
      </c>
      <c r="G9" s="4">
        <f>(D9/C9-1)*100</f>
        <v>5.067311446404199</v>
      </c>
      <c r="H9" s="3">
        <f>D9-C9</f>
        <v>0.2580459400303008</v>
      </c>
      <c r="K9" s="3"/>
      <c r="L9" s="3"/>
      <c r="M9" s="3"/>
      <c r="N9" s="3"/>
      <c r="O9" s="4"/>
      <c r="P9" s="3"/>
      <c r="R9" t="s">
        <v>7</v>
      </c>
      <c r="S9" s="3">
        <f>AVERAGE(T16:T18)</f>
        <v>5.0186721489999995</v>
      </c>
      <c r="T9" s="3">
        <f>AVERAGE(T21:T31)</f>
        <v>5.334750309909091</v>
      </c>
      <c r="U9" s="3">
        <f>AVERAGE(T34:T37)</f>
        <v>5.02061946125</v>
      </c>
      <c r="V9" s="3">
        <f>(U9/S9-1)*100</f>
        <v>0.03880134410430003</v>
      </c>
      <c r="W9" s="4">
        <f>(T9/S9-1)*100</f>
        <v>6.298043616418969</v>
      </c>
      <c r="X9" s="3">
        <f>T9-S9</f>
        <v>0.31607816090909147</v>
      </c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0.0008800157973937442</v>
      </c>
      <c r="D10">
        <f>STDEV(D21:D31)</f>
        <v>0.025464021543212374</v>
      </c>
      <c r="E10">
        <f>STDEV(D34:D37)</f>
        <v>0.001308846554980638</v>
      </c>
      <c r="G10" s="4">
        <f>(D10/C10-1)*100</f>
        <v>2793.586867261548</v>
      </c>
      <c r="H10">
        <f>SQRT(C10^2+D10^2)</f>
        <v>0.025479223319340927</v>
      </c>
      <c r="O10" s="4"/>
      <c r="R10" t="s">
        <v>8</v>
      </c>
      <c r="S10">
        <f>STDEV(T16:T18)</f>
        <v>0.0017690595550566245</v>
      </c>
      <c r="T10">
        <f>STDEV(T21:T31)</f>
        <v>0.017912135531958518</v>
      </c>
      <c r="U10">
        <f>STDEV(T34:T37)</f>
        <v>0.0034345013134180835</v>
      </c>
      <c r="W10" s="4">
        <f>(T10/S10-1)*100</f>
        <v>912.5230369299343</v>
      </c>
      <c r="X10">
        <f>SQRT(S10^2+T10^2)</f>
        <v>0.01799928251416117</v>
      </c>
      <c r="AE10" s="4"/>
    </row>
    <row r="12" spans="2:18" ht="12.75">
      <c r="B12" t="s">
        <v>0</v>
      </c>
      <c r="R12" t="s">
        <v>15</v>
      </c>
    </row>
    <row r="13" spans="2:27" ht="12.75">
      <c r="B13" s="1">
        <v>37869</v>
      </c>
      <c r="C13" s="2">
        <v>0.9618055555555555</v>
      </c>
      <c r="J13" s="1"/>
      <c r="K13" s="2"/>
      <c r="R13" s="1">
        <v>37869</v>
      </c>
      <c r="S13" s="2">
        <v>0.9618055555555555</v>
      </c>
      <c r="Z13" s="1"/>
      <c r="AA13" s="2"/>
    </row>
    <row r="14" spans="2:18" ht="12.75">
      <c r="B14" t="s">
        <v>1</v>
      </c>
      <c r="R14" t="s">
        <v>1</v>
      </c>
    </row>
    <row r="15" spans="2:22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</row>
    <row r="16" spans="1:28" ht="12.75">
      <c r="A16" s="6">
        <f aca="true" t="shared" si="0" ref="A16:A31">(DATE(2003,5,9)+TIME(22,27,54))+(B16-3135356873.833)/(24*3600)</f>
        <v>37750.962048622685</v>
      </c>
      <c r="B16">
        <v>3135359120.834</v>
      </c>
      <c r="C16" s="3">
        <v>9.999828E-10</v>
      </c>
      <c r="D16" s="3">
        <v>5.093199441</v>
      </c>
      <c r="K16" s="3"/>
      <c r="L16" s="3"/>
      <c r="Q16" s="6">
        <f aca="true" t="shared" si="1" ref="Q16:Q31">(DATE(2003,5,9)+TIME(22,27,54))+(R16-3135356873.833)/(24*3600)</f>
        <v>37750.96217021991</v>
      </c>
      <c r="R16">
        <v>3135359131.34</v>
      </c>
      <c r="S16" s="3">
        <v>9.999822E-10</v>
      </c>
      <c r="T16" s="3">
        <v>5.018652177</v>
      </c>
      <c r="AA16" s="3"/>
      <c r="AB16" s="3"/>
    </row>
    <row r="17" spans="1:28" ht="12.75">
      <c r="A17" s="6">
        <f t="shared" si="0"/>
        <v>37750.962285891204</v>
      </c>
      <c r="B17">
        <v>3135359141.334</v>
      </c>
      <c r="C17" s="3">
        <v>9.999825E-10</v>
      </c>
      <c r="D17" s="3">
        <v>5.092447027</v>
      </c>
      <c r="K17" s="3"/>
      <c r="L17" s="3"/>
      <c r="Q17" s="6">
        <f t="shared" si="1"/>
        <v>37750.9623958912</v>
      </c>
      <c r="R17">
        <v>3135359150.838</v>
      </c>
      <c r="S17" s="3">
        <v>9.999822E-10</v>
      </c>
      <c r="T17" s="3">
        <v>5.01691316</v>
      </c>
      <c r="AA17" s="3"/>
      <c r="AB17" s="3"/>
    </row>
    <row r="18" spans="1:28" ht="12.75">
      <c r="A18" s="6">
        <f t="shared" si="0"/>
        <v>37750.96251736111</v>
      </c>
      <c r="B18">
        <v>3135359161.333</v>
      </c>
      <c r="C18" s="3">
        <v>9.999824E-10</v>
      </c>
      <c r="D18" s="3">
        <v>5.091445305</v>
      </c>
      <c r="K18" s="3"/>
      <c r="L18" s="3"/>
      <c r="Q18" s="6">
        <f t="shared" si="1"/>
        <v>37750.96263314815</v>
      </c>
      <c r="R18">
        <v>3135359171.337</v>
      </c>
      <c r="S18" s="3">
        <v>9.99983E-10</v>
      </c>
      <c r="T18" s="3">
        <v>5.02045111</v>
      </c>
      <c r="AA18" s="3"/>
      <c r="AB18" s="3"/>
    </row>
    <row r="19" spans="1:28" ht="12.75">
      <c r="A19" s="6">
        <f t="shared" si="0"/>
        <v>37750.96274881944</v>
      </c>
      <c r="B19">
        <v>3135359181.331</v>
      </c>
      <c r="C19" s="3">
        <v>9.999831E-10</v>
      </c>
      <c r="D19" s="3">
        <v>5.091784053</v>
      </c>
      <c r="K19" s="3"/>
      <c r="L19" s="3"/>
      <c r="Q19" s="6">
        <f t="shared" si="1"/>
        <v>37750.96286461806</v>
      </c>
      <c r="R19">
        <v>3135359191.336</v>
      </c>
      <c r="S19" s="3">
        <v>9.999829E-10</v>
      </c>
      <c r="T19" s="3">
        <v>5.018945026</v>
      </c>
      <c r="AA19" s="3"/>
      <c r="AB19" s="3"/>
    </row>
    <row r="20" spans="1:28" ht="12.75">
      <c r="A20" s="6">
        <f t="shared" si="0"/>
        <v>37750.96298608796</v>
      </c>
      <c r="B20">
        <v>3135359201.831</v>
      </c>
      <c r="C20" s="3">
        <v>9.999828E-10</v>
      </c>
      <c r="D20" s="3">
        <v>5.312633839</v>
      </c>
      <c r="K20" s="3"/>
      <c r="L20" s="3"/>
      <c r="Q20" s="6">
        <f t="shared" si="1"/>
        <v>37750.96310767361</v>
      </c>
      <c r="R20">
        <v>3135359212.336</v>
      </c>
      <c r="S20" s="3">
        <v>9.999834E-10</v>
      </c>
      <c r="T20" s="3">
        <v>5.357946003</v>
      </c>
      <c r="AA20" s="3"/>
      <c r="AB20" s="3"/>
    </row>
    <row r="21" spans="1:28" ht="12.75">
      <c r="A21" s="6">
        <f t="shared" si="0"/>
        <v>37750.96333334491</v>
      </c>
      <c r="B21">
        <v>3135359231.834</v>
      </c>
      <c r="C21" s="3">
        <v>9.99984E-10</v>
      </c>
      <c r="D21" s="3">
        <v>5.375096503</v>
      </c>
      <c r="K21" s="3"/>
      <c r="L21" s="3"/>
      <c r="Q21" s="6">
        <f t="shared" si="1"/>
        <v>37750.963454930556</v>
      </c>
      <c r="R21">
        <v>3135359242.339</v>
      </c>
      <c r="S21" s="3">
        <v>9.999825E-10</v>
      </c>
      <c r="T21" s="3">
        <v>5.355770861</v>
      </c>
      <c r="AA21" s="3"/>
      <c r="AB21" s="3"/>
    </row>
    <row r="22" spans="1:28" ht="12.75">
      <c r="A22" s="6">
        <f t="shared" si="0"/>
        <v>37750.96357060185</v>
      </c>
      <c r="B22">
        <v>3135359252.333</v>
      </c>
      <c r="C22" s="3">
        <v>9.999847E-10</v>
      </c>
      <c r="D22" s="3">
        <v>5.389820252</v>
      </c>
      <c r="K22" s="3"/>
      <c r="L22" s="3"/>
      <c r="Q22" s="6">
        <f t="shared" si="1"/>
        <v>37750.96368640046</v>
      </c>
      <c r="R22">
        <v>3135359262.338</v>
      </c>
      <c r="S22" s="3">
        <v>9.999829E-10</v>
      </c>
      <c r="T22" s="3">
        <v>5.364128501</v>
      </c>
      <c r="AA22" s="3"/>
      <c r="AB22" s="3"/>
    </row>
    <row r="23" spans="1:28" ht="12.75">
      <c r="A23" s="6">
        <f t="shared" si="0"/>
        <v>37750.963802071754</v>
      </c>
      <c r="B23">
        <v>3135359272.332</v>
      </c>
      <c r="C23" s="3">
        <v>9.999828E-10</v>
      </c>
      <c r="D23" s="3">
        <v>5.375339205</v>
      </c>
      <c r="K23" s="3"/>
      <c r="L23" s="3"/>
      <c r="Q23" s="6">
        <f t="shared" si="1"/>
        <v>37750.96392365741</v>
      </c>
      <c r="R23">
        <v>3135359282.837</v>
      </c>
      <c r="S23" s="3">
        <v>9.999837E-10</v>
      </c>
      <c r="T23" s="3">
        <v>5.340106075</v>
      </c>
      <c r="AA23" s="3"/>
      <c r="AB23" s="3"/>
    </row>
    <row r="24" spans="1:28" ht="12.75">
      <c r="A24" s="6">
        <f t="shared" si="0"/>
        <v>37750.96404512731</v>
      </c>
      <c r="B24">
        <v>3135359293.332</v>
      </c>
      <c r="C24" s="3">
        <v>9.999831E-10</v>
      </c>
      <c r="D24" s="3">
        <v>5.326847139</v>
      </c>
      <c r="K24" s="3"/>
      <c r="L24" s="3"/>
      <c r="Q24" s="6">
        <f t="shared" si="1"/>
        <v>37750.96416672453</v>
      </c>
      <c r="R24">
        <v>3135359303.838</v>
      </c>
      <c r="S24" s="3">
        <v>9.999832E-10</v>
      </c>
      <c r="T24" s="3">
        <v>5.3245561</v>
      </c>
      <c r="AA24" s="3"/>
      <c r="AB24" s="3"/>
    </row>
    <row r="25" spans="1:28" ht="12.75">
      <c r="A25" s="6">
        <f t="shared" si="0"/>
        <v>37750.964288194446</v>
      </c>
      <c r="B25">
        <v>3135359314.333</v>
      </c>
      <c r="C25" s="3">
        <v>9.99984E-10</v>
      </c>
      <c r="D25" s="3">
        <v>5.354366496</v>
      </c>
      <c r="K25" s="3"/>
      <c r="L25" s="3"/>
      <c r="Q25" s="6">
        <f t="shared" si="1"/>
        <v>37750.96440398148</v>
      </c>
      <c r="R25">
        <v>3135359324.337</v>
      </c>
      <c r="S25" s="3">
        <v>9.999837E-10</v>
      </c>
      <c r="T25" s="3">
        <v>5.326537832</v>
      </c>
      <c r="AA25" s="3"/>
      <c r="AB25" s="3"/>
    </row>
    <row r="26" spans="1:28" ht="12.75">
      <c r="A26" s="6">
        <f t="shared" si="0"/>
        <v>37750.96451965278</v>
      </c>
      <c r="B26">
        <v>3135359334.331</v>
      </c>
      <c r="C26" s="3">
        <v>9.999839E-10</v>
      </c>
      <c r="D26" s="3">
        <v>5.342609775</v>
      </c>
      <c r="K26" s="3"/>
      <c r="L26" s="3"/>
      <c r="Q26" s="6">
        <f t="shared" si="1"/>
        <v>37750.96463545139</v>
      </c>
      <c r="R26">
        <v>3135359344.336</v>
      </c>
      <c r="S26" s="3">
        <v>9.999832E-10</v>
      </c>
      <c r="T26" s="3">
        <v>5.324323504</v>
      </c>
      <c r="AA26" s="3"/>
      <c r="AB26" s="3"/>
    </row>
    <row r="27" spans="1:28" ht="12.75">
      <c r="A27" s="6">
        <f t="shared" si="0"/>
        <v>37750.96475692129</v>
      </c>
      <c r="B27">
        <v>3135359354.831</v>
      </c>
      <c r="C27" s="3">
        <v>9.99983E-10</v>
      </c>
      <c r="D27" s="3">
        <v>5.322008133</v>
      </c>
      <c r="K27" s="3"/>
      <c r="L27" s="3"/>
      <c r="Q27" s="6">
        <f t="shared" si="1"/>
        <v>37750.964878506944</v>
      </c>
      <c r="R27">
        <v>3135359365.336</v>
      </c>
      <c r="S27" s="3">
        <v>9.999834E-10</v>
      </c>
      <c r="T27" s="3">
        <v>5.32072987</v>
      </c>
      <c r="AA27" s="3"/>
      <c r="AB27" s="3"/>
    </row>
    <row r="28" spans="1:28" ht="12.75">
      <c r="A28" s="6">
        <f t="shared" si="0"/>
        <v>37750.96509837963</v>
      </c>
      <c r="B28">
        <v>3135359384.333</v>
      </c>
      <c r="C28" s="3">
        <v>9.999828E-10</v>
      </c>
      <c r="D28" s="3">
        <v>5.351709621</v>
      </c>
      <c r="K28" s="3"/>
      <c r="L28" s="3"/>
      <c r="Q28" s="6">
        <f t="shared" si="1"/>
        <v>37750.965214178235</v>
      </c>
      <c r="R28">
        <v>3135359394.338</v>
      </c>
      <c r="S28" s="3">
        <v>9.999828E-10</v>
      </c>
      <c r="T28" s="3">
        <v>5.347902618</v>
      </c>
      <c r="AA28" s="3"/>
      <c r="AB28" s="3"/>
    </row>
    <row r="29" spans="1:28" ht="12.75">
      <c r="A29" s="6">
        <f t="shared" si="0"/>
        <v>37750.96543984953</v>
      </c>
      <c r="B29">
        <v>3135359413.836</v>
      </c>
      <c r="C29" s="3">
        <v>9.999825E-10</v>
      </c>
      <c r="D29" s="3">
        <v>5.346115632</v>
      </c>
      <c r="K29" s="3"/>
      <c r="L29" s="3"/>
      <c r="Q29" s="6">
        <f t="shared" si="1"/>
        <v>37750.96556131944</v>
      </c>
      <c r="R29">
        <v>3135359424.331</v>
      </c>
      <c r="S29" s="3">
        <v>9.999833E-10</v>
      </c>
      <c r="T29" s="3">
        <v>5.340615101</v>
      </c>
      <c r="AA29" s="3"/>
      <c r="AB29" s="3"/>
    </row>
    <row r="30" spans="1:28" ht="12.75">
      <c r="A30" s="6">
        <f t="shared" si="0"/>
        <v>37750.965677106484</v>
      </c>
      <c r="B30">
        <v>3135359434.335</v>
      </c>
      <c r="C30" s="3">
        <v>9.999827E-10</v>
      </c>
      <c r="D30" s="3">
        <v>5.365171378</v>
      </c>
      <c r="K30" s="3"/>
      <c r="L30" s="3"/>
      <c r="Q30" s="6">
        <f t="shared" si="1"/>
        <v>37750.96579869213</v>
      </c>
      <c r="R30">
        <v>3135359444.84</v>
      </c>
      <c r="S30" s="3">
        <v>9.999833E-10</v>
      </c>
      <c r="T30" s="3">
        <v>5.33724973</v>
      </c>
      <c r="AA30" s="3"/>
      <c r="AB30" s="3"/>
    </row>
    <row r="31" spans="1:28" ht="12.75">
      <c r="A31" s="6">
        <f t="shared" si="0"/>
        <v>37750.96592016204</v>
      </c>
      <c r="B31">
        <v>3135359455.335</v>
      </c>
      <c r="C31" s="3">
        <v>9.999823E-10</v>
      </c>
      <c r="D31" s="3">
        <v>5.305424374</v>
      </c>
      <c r="K31" s="3"/>
      <c r="L31" s="3"/>
      <c r="Q31" s="6">
        <f t="shared" si="1"/>
        <v>37750.966041747684</v>
      </c>
      <c r="R31">
        <v>3135359465.84</v>
      </c>
      <c r="S31" s="3">
        <v>9.999828E-10</v>
      </c>
      <c r="T31" s="3">
        <v>5.300333217</v>
      </c>
      <c r="AA31" s="3"/>
      <c r="AB31" s="3"/>
    </row>
    <row r="32" spans="1:28" ht="12.75">
      <c r="A32" s="6">
        <f aca="true" t="shared" si="2" ref="A32:A39">(DATE(2003,5,9)+TIME(22,27,54))+(B32-3135356873.833)/(24*3600)</f>
        <v>37750.96616322917</v>
      </c>
      <c r="B32">
        <v>3135359476.336</v>
      </c>
      <c r="C32" s="3">
        <v>9.999827E-10</v>
      </c>
      <c r="D32" s="3">
        <v>5.306541065</v>
      </c>
      <c r="K32" s="3"/>
      <c r="L32" s="3"/>
      <c r="Q32" s="6">
        <f aca="true" t="shared" si="3" ref="Q32:Q38">(DATE(2003,5,9)+TIME(22,27,54))+(R32-3135356873.833)/(24*3600)</f>
        <v>37750.966383101855</v>
      </c>
      <c r="R32">
        <v>3135359495.333</v>
      </c>
      <c r="S32" s="3">
        <v>9.999829E-10</v>
      </c>
      <c r="T32" s="3">
        <v>5.017334787</v>
      </c>
      <c r="AA32" s="3"/>
      <c r="AB32" s="3"/>
    </row>
    <row r="33" spans="1:28" ht="12.75">
      <c r="A33" s="6">
        <f t="shared" si="2"/>
        <v>37750.96649888888</v>
      </c>
      <c r="B33">
        <v>3135359505.337</v>
      </c>
      <c r="C33" s="3">
        <v>9.999824E-10</v>
      </c>
      <c r="D33" s="3">
        <v>5.081202027</v>
      </c>
      <c r="K33" s="3"/>
      <c r="L33" s="3"/>
      <c r="Q33" s="6">
        <f t="shared" si="3"/>
        <v>37750.96661457176</v>
      </c>
      <c r="R33">
        <v>3135359515.332</v>
      </c>
      <c r="S33" s="3">
        <v>9.999825E-10</v>
      </c>
      <c r="T33" s="3">
        <v>5.015611305</v>
      </c>
      <c r="AA33" s="3"/>
      <c r="AB33" s="3"/>
    </row>
    <row r="34" spans="1:28" ht="12.75">
      <c r="A34" s="6">
        <f t="shared" si="2"/>
        <v>37750.96673035879</v>
      </c>
      <c r="B34">
        <v>3135359525.336</v>
      </c>
      <c r="C34" s="3">
        <v>9.999829E-10</v>
      </c>
      <c r="D34" s="3">
        <v>5.079643153</v>
      </c>
      <c r="K34" s="3"/>
      <c r="L34" s="3"/>
      <c r="Q34" s="6">
        <f t="shared" si="3"/>
        <v>37750.96695023148</v>
      </c>
      <c r="R34">
        <v>3135359544.333</v>
      </c>
      <c r="S34" s="3">
        <v>9.999832E-10</v>
      </c>
      <c r="T34" s="3">
        <v>5.016819967</v>
      </c>
      <c r="AA34" s="3"/>
      <c r="AB34" s="3"/>
    </row>
    <row r="35" spans="1:28" ht="12.75">
      <c r="A35" s="6">
        <f t="shared" si="2"/>
        <v>37750.96706603009</v>
      </c>
      <c r="B35">
        <v>3135359554.338</v>
      </c>
      <c r="C35" s="3">
        <v>9.999829E-10</v>
      </c>
      <c r="D35" s="3">
        <v>5.078853085</v>
      </c>
      <c r="K35" s="3"/>
      <c r="L35" s="3"/>
      <c r="Q35" s="6">
        <f t="shared" si="3"/>
        <v>37750.96718170139</v>
      </c>
      <c r="R35">
        <v>3135359564.332</v>
      </c>
      <c r="S35" s="3">
        <v>9.999831E-10</v>
      </c>
      <c r="T35" s="3">
        <v>5.020768766</v>
      </c>
      <c r="AA35" s="3"/>
      <c r="AB35" s="3"/>
    </row>
    <row r="36" spans="1:28" ht="12.75">
      <c r="A36" s="6">
        <f t="shared" si="2"/>
        <v>37750.96729748842</v>
      </c>
      <c r="B36">
        <v>3135359574.336</v>
      </c>
      <c r="C36" s="3">
        <v>9.999828E-10</v>
      </c>
      <c r="D36" s="3">
        <v>5.081237997</v>
      </c>
      <c r="K36" s="3"/>
      <c r="L36" s="3"/>
      <c r="Q36" s="6">
        <f t="shared" si="3"/>
        <v>37750.9675231713</v>
      </c>
      <c r="R36">
        <v>3135359593.835</v>
      </c>
      <c r="S36" s="3">
        <v>9.999837E-10</v>
      </c>
      <c r="T36" s="3">
        <v>5.019773694</v>
      </c>
      <c r="AA36" s="3"/>
      <c r="AB36" s="3"/>
    </row>
    <row r="37" spans="1:28" ht="12.75">
      <c r="A37" s="6">
        <f t="shared" si="2"/>
        <v>37750.96764475694</v>
      </c>
      <c r="B37">
        <v>3135359604.34</v>
      </c>
      <c r="C37" s="3">
        <v>9.999823E-10</v>
      </c>
      <c r="D37" s="3">
        <v>5.078203629</v>
      </c>
      <c r="K37" s="3"/>
      <c r="L37" s="3"/>
      <c r="Q37" s="6">
        <f t="shared" si="3"/>
        <v>37750.96776042824</v>
      </c>
      <c r="R37">
        <v>3135359614.334</v>
      </c>
      <c r="S37" s="3">
        <v>9.99983E-10</v>
      </c>
      <c r="T37" s="3">
        <v>5.025115418</v>
      </c>
      <c r="AA37" s="3"/>
      <c r="AB37" s="3"/>
    </row>
    <row r="38" spans="1:28" ht="12.75">
      <c r="A38" s="6">
        <f t="shared" si="2"/>
        <v>37750.967841446756</v>
      </c>
      <c r="B38">
        <v>3135359621.334</v>
      </c>
      <c r="C38" s="3">
        <v>9.999822E-10</v>
      </c>
      <c r="K38" s="3"/>
      <c r="L38" s="3"/>
      <c r="Q38" s="6">
        <f t="shared" si="3"/>
        <v>37750.96788201389</v>
      </c>
      <c r="R38">
        <v>3135359624.839</v>
      </c>
      <c r="S38" s="3">
        <v>9.99983E-10</v>
      </c>
      <c r="AA38" s="3"/>
      <c r="AB38" s="3"/>
    </row>
    <row r="39" spans="1:28" ht="12.75">
      <c r="A39" s="6">
        <f t="shared" si="2"/>
        <v>37750.96792246528</v>
      </c>
      <c r="B39">
        <v>3135359628.334</v>
      </c>
      <c r="C39" s="3">
        <v>9.999832E-10</v>
      </c>
      <c r="K39" s="3"/>
      <c r="L39" s="3"/>
      <c r="Q39" s="6"/>
      <c r="AA39" s="3"/>
      <c r="AB39" s="3"/>
    </row>
    <row r="40" spans="11:28" ht="12.75">
      <c r="K40" s="3"/>
      <c r="L40" s="3"/>
      <c r="AA40" s="3"/>
      <c r="AB40" s="3"/>
    </row>
    <row r="41" spans="3:28" ht="12.75">
      <c r="C41" s="3"/>
      <c r="D41" s="3"/>
      <c r="K41" s="3"/>
      <c r="L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20" ht="12.75">
      <c r="C48" s="3"/>
      <c r="D48" s="3"/>
      <c r="K48" s="3"/>
      <c r="S48" s="3"/>
      <c r="T48" s="3"/>
    </row>
    <row r="49" spans="3:20" ht="12.75">
      <c r="C49" s="3"/>
      <c r="D49" s="3"/>
      <c r="S49" s="3"/>
      <c r="T49" s="3"/>
    </row>
    <row r="50" spans="3:20" ht="12.75">
      <c r="C50" s="3"/>
      <c r="D50" s="3"/>
      <c r="S50" s="3"/>
      <c r="T50" s="3"/>
    </row>
    <row r="51" spans="3:20" ht="12.75">
      <c r="C51" s="3"/>
      <c r="D51" s="3"/>
      <c r="S51" s="3"/>
      <c r="T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5" sqref="A5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21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6" ht="12.75">
      <c r="A6" t="s">
        <v>56</v>
      </c>
    </row>
    <row r="7" ht="12.75">
      <c r="A7" t="s">
        <v>57</v>
      </c>
    </row>
    <row r="8" spans="3:24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</row>
    <row r="9" spans="2:32" ht="12.75">
      <c r="B9" t="s">
        <v>7</v>
      </c>
      <c r="C9" s="3">
        <f>AVERAGE(D16:D18)</f>
        <v>5.080041745</v>
      </c>
      <c r="D9" s="3">
        <f>AVERAGE(D24:D33)</f>
        <v>5.2938372367</v>
      </c>
      <c r="E9" s="3">
        <f>AVERAGE(D36:D39)</f>
        <v>5.06909242725</v>
      </c>
      <c r="F9" s="3">
        <f>(E9/C9-1)*100</f>
        <v>-0.21553597981308625</v>
      </c>
      <c r="G9" s="4">
        <f>(D9/C9-1)*100</f>
        <v>4.208538087515268</v>
      </c>
      <c r="H9" s="3">
        <f>D9-C9</f>
        <v>0.2137954917</v>
      </c>
      <c r="K9" s="3"/>
      <c r="L9" s="3"/>
      <c r="M9" s="3"/>
      <c r="N9" s="3"/>
      <c r="O9" s="4"/>
      <c r="P9" s="3"/>
      <c r="R9" t="s">
        <v>7</v>
      </c>
      <c r="S9" s="3">
        <f>AVERAGE(T16:T18)</f>
        <v>5.017651405333333</v>
      </c>
      <c r="T9" s="3">
        <f>AVERAGE(T22:T67)</f>
        <v>5.218501792333333</v>
      </c>
      <c r="U9" s="3" t="e">
        <f>AVERAGE(T70:T75)</f>
        <v>#DIV/0!</v>
      </c>
      <c r="V9" s="3" t="e">
        <f>(U9/S9-1)*100</f>
        <v>#DIV/0!</v>
      </c>
      <c r="W9" s="4">
        <f>(T9/S9-1)*100</f>
        <v>4.002876461017468</v>
      </c>
      <c r="X9" s="3">
        <f>T9-S9</f>
        <v>0.20085038700000002</v>
      </c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0.00036787174570348315</v>
      </c>
      <c r="D10">
        <f>STDEV(D24:D33)</f>
        <v>0.008591905689927659</v>
      </c>
      <c r="E10">
        <f>STDEV(D36:D39)</f>
        <v>0.0005894519670251764</v>
      </c>
      <c r="G10" s="4">
        <f>(D10/C10-1)*100</f>
        <v>2235.570967402596</v>
      </c>
      <c r="H10">
        <f>SQRT(C10^2+D10^2)</f>
        <v>0.008599777497464583</v>
      </c>
      <c r="O10" s="4"/>
      <c r="R10" t="s">
        <v>8</v>
      </c>
      <c r="S10">
        <f>STDEV(T16:T18)</f>
        <v>0.0025043975279058785</v>
      </c>
      <c r="T10">
        <f>STDEV(T22:T67)</f>
        <v>0.1510104695753645</v>
      </c>
      <c r="U10" t="e">
        <f>STDEV(T70:T75)</f>
        <v>#DIV/0!</v>
      </c>
      <c r="W10" s="4">
        <f>(T10/S10-1)*100</f>
        <v>5929.8122759143625</v>
      </c>
      <c r="X10">
        <f>SQRT(S10^2+T10^2)</f>
        <v>0.15103123494280865</v>
      </c>
      <c r="AE10" s="4"/>
    </row>
    <row r="12" spans="2:18" ht="12.75">
      <c r="B12" t="s">
        <v>0</v>
      </c>
      <c r="R12" t="s">
        <v>15</v>
      </c>
    </row>
    <row r="13" spans="2:27" ht="12.75">
      <c r="B13" s="1">
        <v>37869</v>
      </c>
      <c r="C13" s="2">
        <v>0.9694444444444444</v>
      </c>
      <c r="J13" s="1"/>
      <c r="K13" s="2"/>
      <c r="R13" s="1">
        <v>37869</v>
      </c>
      <c r="S13" s="2">
        <v>0.9694444444444444</v>
      </c>
      <c r="Z13" s="1"/>
      <c r="AA13" s="2"/>
    </row>
    <row r="14" spans="2:18" ht="12.75">
      <c r="B14" t="s">
        <v>1</v>
      </c>
      <c r="R14" t="s">
        <v>1</v>
      </c>
    </row>
    <row r="15" spans="2:22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</row>
    <row r="16" spans="1:28" ht="12.75">
      <c r="A16" s="6">
        <f aca="true" t="shared" si="0" ref="A16:A41">(DATE(2003,5,9)+TIME(22,27,54))+(B16-3135356873.833)/(24*3600)</f>
        <v>37750.96977431713</v>
      </c>
      <c r="B16">
        <v>3135359788.334</v>
      </c>
      <c r="C16" s="3">
        <v>9.999828E-10</v>
      </c>
      <c r="D16" s="3">
        <v>5.080425593</v>
      </c>
      <c r="K16" s="3"/>
      <c r="L16" s="3"/>
      <c r="Q16" s="6">
        <f aca="true" t="shared" si="1" ref="Q16:Q40">(DATE(2003,5,9)+TIME(22,27,54))+(R16-3135356873.833)/(24*3600)</f>
        <v>37750.969999988425</v>
      </c>
      <c r="R16">
        <v>3135359807.832</v>
      </c>
      <c r="S16" s="3">
        <v>9.999829E-10</v>
      </c>
      <c r="T16" s="3">
        <v>5.020538324</v>
      </c>
      <c r="AA16" s="3"/>
      <c r="AB16" s="3"/>
    </row>
    <row r="17" spans="1:28" ht="12.75">
      <c r="A17" s="6">
        <f t="shared" si="0"/>
        <v>37750.97012157407</v>
      </c>
      <c r="B17">
        <v>3135359818.337</v>
      </c>
      <c r="C17" s="3">
        <v>9.99982E-10</v>
      </c>
      <c r="D17" s="3">
        <v>5.079692261</v>
      </c>
      <c r="K17" s="3"/>
      <c r="L17" s="3"/>
      <c r="Q17" s="6">
        <f t="shared" si="1"/>
        <v>37750.97023725694</v>
      </c>
      <c r="R17">
        <v>3135359828.332</v>
      </c>
      <c r="S17" s="3">
        <v>9.999828E-10</v>
      </c>
      <c r="T17" s="3">
        <v>5.016062061</v>
      </c>
      <c r="AA17" s="3"/>
      <c r="AB17" s="3"/>
    </row>
    <row r="18" spans="1:28" ht="12.75">
      <c r="A18" s="6">
        <f t="shared" si="0"/>
        <v>37750.97035304398</v>
      </c>
      <c r="B18">
        <v>3135359838.336</v>
      </c>
      <c r="C18" s="3">
        <v>9.999832E-10</v>
      </c>
      <c r="D18" s="3">
        <v>5.080007381</v>
      </c>
      <c r="K18" s="3"/>
      <c r="L18" s="3"/>
      <c r="Q18" s="6">
        <f t="shared" si="1"/>
        <v>37750.97057871528</v>
      </c>
      <c r="R18">
        <v>3135359857.834</v>
      </c>
      <c r="S18" s="3">
        <v>9.999829E-10</v>
      </c>
      <c r="T18" s="3">
        <v>5.016353831</v>
      </c>
      <c r="AA18" s="3"/>
      <c r="AB18" s="3"/>
    </row>
    <row r="19" spans="1:28" ht="12.75">
      <c r="A19" s="6">
        <f t="shared" si="0"/>
        <v>37750.970700300924</v>
      </c>
      <c r="B19">
        <v>3135359868.339</v>
      </c>
      <c r="C19" s="3">
        <v>9.999825E-10</v>
      </c>
      <c r="D19" s="3">
        <v>5.08144453</v>
      </c>
      <c r="K19" s="3"/>
      <c r="L19" s="3"/>
      <c r="Q19" s="6">
        <f t="shared" si="1"/>
        <v>37750.9708159838</v>
      </c>
      <c r="R19">
        <v>3135359878.334</v>
      </c>
      <c r="S19" s="3">
        <v>9.999827E-10</v>
      </c>
      <c r="T19" s="3">
        <v>5.019085268</v>
      </c>
      <c r="AA19" s="3"/>
      <c r="AB19" s="3"/>
    </row>
    <row r="20" spans="1:28" ht="12.75">
      <c r="A20" s="6">
        <f t="shared" si="0"/>
        <v>37750.97093177083</v>
      </c>
      <c r="B20">
        <v>3135359888.338</v>
      </c>
      <c r="C20" s="3">
        <v>9.999832E-10</v>
      </c>
      <c r="D20" s="3">
        <v>5.270795357</v>
      </c>
      <c r="K20" s="3"/>
      <c r="L20" s="3"/>
      <c r="Q20" s="6">
        <f t="shared" si="1"/>
        <v>37750.97104744212</v>
      </c>
      <c r="R20">
        <v>3135359898.332</v>
      </c>
      <c r="S20" s="3">
        <v>9.999825E-10</v>
      </c>
      <c r="T20" s="3">
        <v>5.303876087</v>
      </c>
      <c r="AA20" s="3"/>
      <c r="AB20" s="3"/>
    </row>
    <row r="21" spans="1:28" ht="12.75">
      <c r="A21" s="6">
        <f t="shared" si="0"/>
        <v>37750.97116324074</v>
      </c>
      <c r="B21">
        <v>3135359908.337</v>
      </c>
      <c r="C21" s="3">
        <v>9.999832E-10</v>
      </c>
      <c r="D21" s="3">
        <v>5.293644339</v>
      </c>
      <c r="K21" s="3"/>
      <c r="L21" s="3"/>
      <c r="Q21" s="6">
        <f t="shared" si="1"/>
        <v>37750.97127902778</v>
      </c>
      <c r="R21">
        <v>3135359918.341</v>
      </c>
      <c r="S21" s="3">
        <v>9.999825E-10</v>
      </c>
      <c r="T21" s="3">
        <v>5.211379069</v>
      </c>
      <c r="AA21" s="3"/>
      <c r="AB21" s="3"/>
    </row>
    <row r="22" spans="1:28" ht="12.75">
      <c r="A22" s="6">
        <f t="shared" si="0"/>
        <v>37750.97139471065</v>
      </c>
      <c r="B22">
        <v>3135359928.336</v>
      </c>
      <c r="C22" s="3">
        <v>9.999837E-10</v>
      </c>
      <c r="D22" s="3">
        <v>5.079081256</v>
      </c>
      <c r="K22" s="3"/>
      <c r="L22" s="3"/>
      <c r="Q22" s="6">
        <f t="shared" si="1"/>
        <v>37750.97162038195</v>
      </c>
      <c r="R22">
        <v>3135359947.834</v>
      </c>
      <c r="S22" s="3">
        <v>9.999831E-10</v>
      </c>
      <c r="T22" s="3">
        <v>5.476339565</v>
      </c>
      <c r="AA22" s="3"/>
      <c r="AB22" s="3"/>
    </row>
    <row r="23" spans="1:28" ht="12.75">
      <c r="A23" s="6">
        <f t="shared" si="0"/>
        <v>37750.971741967594</v>
      </c>
      <c r="B23">
        <v>3135359958.339</v>
      </c>
      <c r="C23" s="3">
        <v>9.999831E-10</v>
      </c>
      <c r="D23" s="3">
        <v>5.367078678</v>
      </c>
      <c r="K23" s="3"/>
      <c r="L23" s="3"/>
      <c r="Q23" s="6">
        <f t="shared" si="1"/>
        <v>37750.97185763889</v>
      </c>
      <c r="R23">
        <v>3135359968.333</v>
      </c>
      <c r="S23" s="3">
        <v>9.99983E-10</v>
      </c>
      <c r="T23" s="3">
        <v>5.312783257</v>
      </c>
      <c r="AA23" s="3"/>
      <c r="AB23" s="3"/>
    </row>
    <row r="24" spans="1:28" ht="12.75">
      <c r="A24" s="6">
        <f t="shared" si="0"/>
        <v>37750.97197922453</v>
      </c>
      <c r="B24">
        <v>3135359978.838</v>
      </c>
      <c r="C24" s="3">
        <v>9.999832E-10</v>
      </c>
      <c r="D24" s="3">
        <v>5.302742039</v>
      </c>
      <c r="K24" s="3"/>
      <c r="L24" s="3"/>
      <c r="Q24" s="6">
        <f t="shared" si="1"/>
        <v>37750.972100694446</v>
      </c>
      <c r="R24">
        <v>3135359989.333</v>
      </c>
      <c r="S24" s="3">
        <v>9.999828E-10</v>
      </c>
      <c r="T24" s="3">
        <v>5.30881973</v>
      </c>
      <c r="AA24" s="3"/>
      <c r="AB24" s="3"/>
    </row>
    <row r="25" spans="1:28" ht="12.75">
      <c r="A25" s="6">
        <f t="shared" si="0"/>
        <v>37750.97222228009</v>
      </c>
      <c r="B25">
        <v>3135359999.838</v>
      </c>
      <c r="C25" s="3">
        <v>9.999832E-10</v>
      </c>
      <c r="D25" s="3">
        <v>5.307209843</v>
      </c>
      <c r="K25" s="3"/>
      <c r="L25" s="3"/>
      <c r="Q25" s="6">
        <f t="shared" si="1"/>
        <v>37750.97234375</v>
      </c>
      <c r="R25">
        <v>3135360010.333</v>
      </c>
      <c r="S25" s="3">
        <v>9.999834E-10</v>
      </c>
      <c r="T25" s="3">
        <v>5.302987499</v>
      </c>
      <c r="AA25" s="3"/>
      <c r="AB25" s="3"/>
    </row>
    <row r="26" spans="1:28" ht="12.75">
      <c r="A26" s="6">
        <f t="shared" si="0"/>
        <v>37750.97246534722</v>
      </c>
      <c r="B26">
        <v>3135360020.839</v>
      </c>
      <c r="C26" s="3">
        <v>9.999825E-10</v>
      </c>
      <c r="D26" s="3">
        <v>5.298410198</v>
      </c>
      <c r="K26" s="3"/>
      <c r="L26" s="3"/>
      <c r="Q26" s="6">
        <f t="shared" si="1"/>
        <v>37750.97258681713</v>
      </c>
      <c r="R26">
        <v>3135360031.334</v>
      </c>
      <c r="S26" s="3">
        <v>9.99983E-10</v>
      </c>
      <c r="T26" s="3">
        <v>5.309593345</v>
      </c>
      <c r="AA26" s="3"/>
      <c r="AB26" s="3"/>
    </row>
    <row r="27" spans="1:28" ht="12.75">
      <c r="A27" s="6">
        <f t="shared" si="0"/>
        <v>37750.972708402776</v>
      </c>
      <c r="B27">
        <v>3135360041.839</v>
      </c>
      <c r="C27" s="3">
        <v>9.999831E-10</v>
      </c>
      <c r="D27" s="3">
        <v>5.304553823</v>
      </c>
      <c r="K27" s="3"/>
      <c r="L27" s="3"/>
      <c r="Q27" s="6">
        <f t="shared" si="1"/>
        <v>37750.972829872684</v>
      </c>
      <c r="R27">
        <v>3135360052.334</v>
      </c>
      <c r="S27" s="3">
        <v>9.999827E-10</v>
      </c>
      <c r="T27" s="3">
        <v>5.326928197</v>
      </c>
      <c r="AA27" s="3"/>
      <c r="AB27" s="3"/>
    </row>
    <row r="28" spans="1:28" ht="12.75">
      <c r="A28" s="6">
        <f t="shared" si="0"/>
        <v>37750.97294565972</v>
      </c>
      <c r="B28">
        <v>3135360062.338</v>
      </c>
      <c r="C28" s="3">
        <v>9.999828E-10</v>
      </c>
      <c r="D28" s="3">
        <v>5.292601947</v>
      </c>
      <c r="K28" s="3"/>
      <c r="L28" s="3"/>
      <c r="Q28" s="6">
        <f t="shared" si="1"/>
        <v>37750.97306145833</v>
      </c>
      <c r="R28">
        <v>3135360072.343</v>
      </c>
      <c r="S28" s="3">
        <v>9.999828E-10</v>
      </c>
      <c r="T28" s="3">
        <v>5.299484852</v>
      </c>
      <c r="AA28" s="3"/>
      <c r="AB28" s="3"/>
    </row>
    <row r="29" spans="1:28" ht="12.75">
      <c r="A29" s="6">
        <f t="shared" si="0"/>
        <v>37750.97317712963</v>
      </c>
      <c r="B29">
        <v>3135360082.337</v>
      </c>
      <c r="C29" s="3">
        <v>9.999828E-10</v>
      </c>
      <c r="D29" s="3">
        <v>5.286182522</v>
      </c>
      <c r="K29" s="3"/>
      <c r="L29" s="3"/>
      <c r="Q29" s="6">
        <f t="shared" si="1"/>
        <v>37750.97340859954</v>
      </c>
      <c r="R29">
        <v>3135360102.336</v>
      </c>
      <c r="S29" s="3">
        <v>9.99983E-10</v>
      </c>
      <c r="T29" s="3">
        <v>5.300191701</v>
      </c>
      <c r="AA29" s="3"/>
      <c r="AB29" s="3"/>
    </row>
    <row r="30" spans="1:28" ht="12.75">
      <c r="A30" s="6">
        <f t="shared" si="0"/>
        <v>37750.973634270835</v>
      </c>
      <c r="B30">
        <v>3135360121.834</v>
      </c>
      <c r="C30" s="3">
        <v>9.999829E-10</v>
      </c>
      <c r="D30" s="3">
        <v>5.286729517</v>
      </c>
      <c r="K30" s="3"/>
      <c r="L30" s="3"/>
      <c r="Q30" s="6">
        <f t="shared" si="1"/>
        <v>37750.97375585648</v>
      </c>
      <c r="R30">
        <v>3135360132.339</v>
      </c>
      <c r="S30" s="3">
        <v>9.999832E-10</v>
      </c>
      <c r="T30" s="3">
        <v>5.300542231</v>
      </c>
      <c r="AA30" s="3"/>
      <c r="AB30" s="3"/>
    </row>
    <row r="31" spans="1:28" ht="12.75">
      <c r="A31" s="6">
        <f t="shared" si="0"/>
        <v>37750.97387152778</v>
      </c>
      <c r="B31">
        <v>3135360142.333</v>
      </c>
      <c r="C31" s="3">
        <v>9.999832E-10</v>
      </c>
      <c r="D31" s="3">
        <v>5.287346907</v>
      </c>
      <c r="K31" s="3"/>
      <c r="L31" s="3"/>
      <c r="Q31" s="6">
        <f t="shared" si="1"/>
        <v>37750.973993113425</v>
      </c>
      <c r="R31">
        <v>3135360152.838</v>
      </c>
      <c r="S31" s="3">
        <v>9.99983E-10</v>
      </c>
      <c r="T31" s="3">
        <v>5.30273205</v>
      </c>
      <c r="AA31" s="3"/>
      <c r="AB31" s="3"/>
    </row>
    <row r="32" spans="1:28" ht="12.75">
      <c r="A32" s="6">
        <f t="shared" si="0"/>
        <v>37750.97411458333</v>
      </c>
      <c r="B32">
        <v>3135360163.333</v>
      </c>
      <c r="C32" s="3">
        <v>9.99983E-10</v>
      </c>
      <c r="D32" s="3">
        <v>5.287722037</v>
      </c>
      <c r="K32" s="3"/>
      <c r="L32" s="3"/>
      <c r="Q32" s="6">
        <f t="shared" si="1"/>
        <v>37750.974230381944</v>
      </c>
      <c r="R32">
        <v>3135360173.338</v>
      </c>
      <c r="S32" s="3">
        <v>9.999823E-10</v>
      </c>
      <c r="T32" s="3">
        <v>5.294787644</v>
      </c>
      <c r="AA32" s="3"/>
      <c r="AB32" s="3"/>
    </row>
    <row r="33" spans="1:28" ht="12.75">
      <c r="A33" s="6">
        <f t="shared" si="0"/>
        <v>37750.97434605323</v>
      </c>
      <c r="B33">
        <v>3135360183.332</v>
      </c>
      <c r="C33" s="3">
        <v>9.999828E-10</v>
      </c>
      <c r="D33" s="3">
        <v>5.284873534</v>
      </c>
      <c r="K33" s="3"/>
      <c r="L33" s="3"/>
      <c r="Q33" s="6">
        <f t="shared" si="1"/>
        <v>37750.97446185185</v>
      </c>
      <c r="R33">
        <v>3135360193.337</v>
      </c>
      <c r="S33" s="3">
        <v>9.999832E-10</v>
      </c>
      <c r="T33" s="3">
        <v>5.285690746</v>
      </c>
      <c r="AA33" s="3"/>
      <c r="AB33" s="3"/>
    </row>
    <row r="34" spans="1:28" ht="12.75">
      <c r="A34" s="6">
        <f t="shared" si="0"/>
        <v>37750.974693310185</v>
      </c>
      <c r="B34">
        <v>3135360213.335</v>
      </c>
      <c r="C34" s="3">
        <v>9.99983E-10</v>
      </c>
      <c r="D34" s="3">
        <v>5.275778082</v>
      </c>
      <c r="K34" s="3"/>
      <c r="L34" s="3"/>
      <c r="Q34" s="6">
        <f t="shared" si="1"/>
        <v>37750.97491898148</v>
      </c>
      <c r="R34">
        <v>3135360232.833</v>
      </c>
      <c r="S34" s="3">
        <v>9.999832E-10</v>
      </c>
      <c r="T34" s="3">
        <v>5.018485263</v>
      </c>
      <c r="AA34" s="3"/>
      <c r="AB34" s="3"/>
    </row>
    <row r="35" spans="1:28" ht="12.75">
      <c r="A35" s="6">
        <f t="shared" si="0"/>
        <v>37750.97504056713</v>
      </c>
      <c r="B35">
        <v>3135360243.338</v>
      </c>
      <c r="C35" s="3">
        <v>9.999859E-10</v>
      </c>
      <c r="D35" s="3">
        <v>5.070264979</v>
      </c>
      <c r="K35" s="3"/>
      <c r="L35" s="3"/>
      <c r="Q35" s="6">
        <f t="shared" si="1"/>
        <v>37750.97515625</v>
      </c>
      <c r="R35">
        <v>3135360253.333</v>
      </c>
      <c r="S35" s="3">
        <v>9.999834E-10</v>
      </c>
      <c r="T35" s="3">
        <v>5.020620766</v>
      </c>
      <c r="AA35" s="3"/>
      <c r="AB35" s="3"/>
    </row>
    <row r="36" spans="1:28" ht="12.75">
      <c r="A36" s="6">
        <f t="shared" si="0"/>
        <v>37750.97527783564</v>
      </c>
      <c r="B36">
        <v>3135360263.838</v>
      </c>
      <c r="C36" s="3">
        <v>9.99983E-10</v>
      </c>
      <c r="D36" s="3">
        <v>5.068473246</v>
      </c>
      <c r="K36" s="3"/>
      <c r="L36" s="3"/>
      <c r="Q36" s="6">
        <f t="shared" si="1"/>
        <v>37750.97539930556</v>
      </c>
      <c r="R36">
        <v>3135360274.333</v>
      </c>
      <c r="S36" s="3">
        <v>9.999831E-10</v>
      </c>
      <c r="T36" s="3">
        <v>5.015589686</v>
      </c>
      <c r="AA36" s="3"/>
      <c r="AB36" s="3"/>
    </row>
    <row r="37" spans="1:28" ht="12.75">
      <c r="A37" s="6">
        <f t="shared" si="0"/>
        <v>37750.97551509259</v>
      </c>
      <c r="B37">
        <v>3135360284.337</v>
      </c>
      <c r="C37" s="3">
        <v>9.999825E-10</v>
      </c>
      <c r="D37" s="3">
        <v>5.069190353</v>
      </c>
      <c r="K37" s="3"/>
      <c r="L37" s="3"/>
      <c r="Q37" s="6">
        <f t="shared" si="1"/>
        <v>37750.97563077546</v>
      </c>
      <c r="R37">
        <v>3135360294.332</v>
      </c>
      <c r="S37" s="3">
        <v>9.999833E-10</v>
      </c>
      <c r="T37" s="3">
        <v>5.017804817</v>
      </c>
      <c r="AA37" s="3"/>
      <c r="AB37" s="3"/>
    </row>
    <row r="38" spans="1:28" ht="12.75">
      <c r="A38" s="6">
        <f t="shared" si="0"/>
        <v>37750.9757465625</v>
      </c>
      <c r="B38">
        <v>3135360304.336</v>
      </c>
      <c r="C38" s="3">
        <v>9.99983E-10</v>
      </c>
      <c r="D38" s="3">
        <v>5.068846334</v>
      </c>
      <c r="K38" s="3"/>
      <c r="L38" s="3"/>
      <c r="Q38" s="6">
        <f t="shared" si="1"/>
        <v>37750.97596644676</v>
      </c>
      <c r="R38">
        <v>3135360323.334</v>
      </c>
      <c r="S38" s="3">
        <v>9.999834E-10</v>
      </c>
      <c r="T38" s="3">
        <v>5.020489712</v>
      </c>
      <c r="AA38" s="3"/>
      <c r="AB38" s="3"/>
    </row>
    <row r="39" spans="1:28" ht="12.75">
      <c r="A39" s="6">
        <f t="shared" si="0"/>
        <v>37750.97608223379</v>
      </c>
      <c r="B39">
        <v>3135360333.338</v>
      </c>
      <c r="C39" s="3">
        <v>9.999829E-10</v>
      </c>
      <c r="D39" s="3">
        <v>5.069859776</v>
      </c>
      <c r="K39" s="3"/>
      <c r="L39" s="3"/>
      <c r="Q39" s="6">
        <f t="shared" si="1"/>
        <v>37750.97630790509</v>
      </c>
      <c r="R39">
        <v>3135360352.836</v>
      </c>
      <c r="S39" s="3">
        <v>9.999827E-10</v>
      </c>
      <c r="T39" s="3">
        <v>5.019161201</v>
      </c>
      <c r="AA39" s="3"/>
      <c r="AB39" s="3"/>
    </row>
    <row r="40" spans="1:28" ht="12.75">
      <c r="A40" s="6">
        <f t="shared" si="0"/>
        <v>37750.976383125</v>
      </c>
      <c r="B40">
        <v>3135360359.335</v>
      </c>
      <c r="C40" s="3">
        <v>9.999827E-10</v>
      </c>
      <c r="K40" s="3"/>
      <c r="L40" s="3"/>
      <c r="Q40" s="6">
        <f t="shared" si="1"/>
        <v>37750.97642369213</v>
      </c>
      <c r="R40">
        <v>3135360362.84</v>
      </c>
      <c r="S40" s="3">
        <v>9.99983E-10</v>
      </c>
      <c r="AA40" s="3"/>
      <c r="AB40" s="3"/>
    </row>
    <row r="41" spans="1:28" ht="12.75">
      <c r="A41" s="6">
        <f t="shared" si="0"/>
        <v>37750.97646414352</v>
      </c>
      <c r="B41">
        <v>3135360366.335</v>
      </c>
      <c r="C41" s="3">
        <v>9.999828E-10</v>
      </c>
      <c r="K41" s="3"/>
      <c r="L41" s="3"/>
      <c r="Q41" s="6"/>
      <c r="AA41" s="3"/>
      <c r="AB41" s="3"/>
    </row>
    <row r="42" spans="11:28" ht="12.75">
      <c r="K42" s="3"/>
      <c r="L42" s="3"/>
      <c r="S42" s="3"/>
      <c r="T42" s="3"/>
      <c r="AA42" s="3"/>
      <c r="AB42" s="3"/>
    </row>
    <row r="43" spans="11:28" ht="12.75">
      <c r="K43" s="3"/>
      <c r="L43" s="3"/>
      <c r="S43" s="3"/>
      <c r="T43" s="3"/>
      <c r="AA43" s="3"/>
      <c r="AB43" s="3"/>
    </row>
    <row r="44" spans="11:28" ht="12.75">
      <c r="K44" s="3"/>
      <c r="L44" s="3"/>
      <c r="S44" s="3"/>
      <c r="T44" s="3"/>
      <c r="AA44" s="3"/>
      <c r="AB44" s="3"/>
    </row>
    <row r="45" spans="11:28" ht="12.75">
      <c r="K45" s="3"/>
      <c r="L45" s="3"/>
      <c r="S45" s="3"/>
      <c r="T45" s="3"/>
      <c r="AA45" s="3"/>
      <c r="AB45" s="3"/>
    </row>
    <row r="46" spans="11:28" ht="12.75"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20" ht="12.75">
      <c r="C48" s="3"/>
      <c r="D48" s="3"/>
      <c r="K48" s="3"/>
      <c r="S48" s="3"/>
      <c r="T48" s="3"/>
    </row>
    <row r="49" spans="3:20" ht="12.75">
      <c r="C49" s="3"/>
      <c r="D49" s="3"/>
      <c r="S49" s="3"/>
      <c r="T49" s="3"/>
    </row>
    <row r="50" spans="3:20" ht="12.75">
      <c r="C50" s="3"/>
      <c r="D50" s="3"/>
      <c r="S50" s="3"/>
      <c r="T50" s="3"/>
    </row>
    <row r="51" spans="3:20" ht="12.75">
      <c r="C51" s="3"/>
      <c r="D51" s="3"/>
      <c r="S51" s="3"/>
      <c r="T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F5" sqref="F5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21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6" ht="12.75">
      <c r="A6" t="s">
        <v>61</v>
      </c>
    </row>
    <row r="7" ht="12.75">
      <c r="A7" t="s">
        <v>62</v>
      </c>
    </row>
    <row r="8" spans="3:24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</row>
    <row r="9" spans="2:32" ht="12.75">
      <c r="B9" t="s">
        <v>7</v>
      </c>
      <c r="C9" s="3">
        <f>AVERAGE(D16:D18)</f>
        <v>5.065408312333333</v>
      </c>
      <c r="D9" s="3">
        <f>AVERAGE(D22:D67)</f>
        <v>5.3093084594999995</v>
      </c>
      <c r="E9" s="3">
        <f>AVERAGE(D70:D75)</f>
        <v>5.042046613999999</v>
      </c>
      <c r="F9" s="3">
        <f>(E9/C9-1)*100</f>
        <v>-0.46120069484729687</v>
      </c>
      <c r="G9" s="4">
        <f>(D9/C9-1)*100</f>
        <v>4.815014548241159</v>
      </c>
      <c r="H9" s="3">
        <f>D9-C9</f>
        <v>0.24390014716666641</v>
      </c>
      <c r="K9" s="3"/>
      <c r="L9" s="3"/>
      <c r="M9" s="3"/>
      <c r="N9" s="3"/>
      <c r="O9" s="4"/>
      <c r="P9" s="3"/>
      <c r="R9" t="s">
        <v>7</v>
      </c>
      <c r="S9" s="3">
        <f>AVERAGE(T16:T18)</f>
        <v>5.010965166</v>
      </c>
      <c r="T9" s="3">
        <f>AVERAGE(T22:T67)</f>
        <v>5.328151268543477</v>
      </c>
      <c r="U9" s="3">
        <f>AVERAGE(T70:T75)</f>
        <v>5.017907377166666</v>
      </c>
      <c r="V9" s="3">
        <f>(U9/S9-1)*100</f>
        <v>0.13854039963736575</v>
      </c>
      <c r="W9" s="4">
        <f>(T9/S9-1)*100</f>
        <v>6.329840500501249</v>
      </c>
      <c r="X9" s="3">
        <f>T9-S9</f>
        <v>0.31718610254347723</v>
      </c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0.0008016057270214929</v>
      </c>
      <c r="D10">
        <f>STDEV(D22:D67)</f>
        <v>0.03241001469172249</v>
      </c>
      <c r="E10">
        <f>STDEV(D70:D75)</f>
        <v>0.0016471844944694676</v>
      </c>
      <c r="G10" s="4">
        <f>(D10/C10-1)*100</f>
        <v>3943.1366193137874</v>
      </c>
      <c r="H10">
        <f>SQRT(C10^2+D10^2)</f>
        <v>0.032419926342594635</v>
      </c>
      <c r="O10" s="4"/>
      <c r="R10" t="s">
        <v>8</v>
      </c>
      <c r="S10">
        <f>STDEV(T16:T18)</f>
        <v>0.005941559887971212</v>
      </c>
      <c r="T10">
        <f>STDEV(T22:T67)</f>
        <v>0.030479102669550395</v>
      </c>
      <c r="U10">
        <f>STDEV(T70:T75)</f>
        <v>0.0015973357801467756</v>
      </c>
      <c r="W10" s="4">
        <f>(T10/S10-1)*100</f>
        <v>412.98149382043346</v>
      </c>
      <c r="X10">
        <f>SQRT(S10^2+T10^2)</f>
        <v>0.03105282327652902</v>
      </c>
      <c r="AE10" s="4"/>
    </row>
    <row r="12" spans="2:19" ht="12.75">
      <c r="B12" t="s">
        <v>0</v>
      </c>
      <c r="R12" t="s">
        <v>15</v>
      </c>
      <c r="S12" t="s">
        <v>16</v>
      </c>
    </row>
    <row r="13" spans="2:27" ht="12.75">
      <c r="B13" s="1">
        <v>37869</v>
      </c>
      <c r="C13" s="2">
        <v>0.9895833333333334</v>
      </c>
      <c r="J13" s="1"/>
      <c r="K13" s="2"/>
      <c r="R13" s="1">
        <v>37869</v>
      </c>
      <c r="S13" s="2">
        <v>0.9895833333333334</v>
      </c>
      <c r="Z13" s="1"/>
      <c r="AA13" s="2"/>
    </row>
    <row r="14" spans="2:18" ht="12.75">
      <c r="B14" t="s">
        <v>1</v>
      </c>
      <c r="R14" t="s">
        <v>1</v>
      </c>
    </row>
    <row r="15" spans="2:22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</row>
    <row r="16" spans="1:28" ht="12.75">
      <c r="A16" s="6">
        <f aca="true" t="shared" si="0" ref="A16:A31">(DATE(2003,5,9)+TIME(22,27,54))+(B16-3135356873.833)/(24*3600)</f>
        <v>37750.98984380787</v>
      </c>
      <c r="B16">
        <v>3135361522.338</v>
      </c>
      <c r="C16" s="3">
        <v>9.99982E-10</v>
      </c>
      <c r="D16" s="3">
        <v>5.064587756</v>
      </c>
      <c r="K16" s="3"/>
      <c r="L16" s="3"/>
      <c r="Q16" s="6">
        <f aca="true" t="shared" si="1" ref="Q16:Q31">(DATE(2003,5,9)+TIME(22,27,54))+(R16-3135356873.833)/(24*3600)</f>
        <v>37750.989959479164</v>
      </c>
      <c r="R16">
        <v>3135361532.332</v>
      </c>
      <c r="S16" s="3">
        <v>9.99983E-10</v>
      </c>
      <c r="T16" s="3">
        <v>5.00424593</v>
      </c>
      <c r="AA16" s="3"/>
      <c r="AB16" s="3"/>
    </row>
    <row r="17" spans="1:28" ht="12.75">
      <c r="A17" s="6">
        <f t="shared" si="0"/>
        <v>37750.9900752662</v>
      </c>
      <c r="B17">
        <v>3135361542.336</v>
      </c>
      <c r="C17" s="3">
        <v>9.999822E-10</v>
      </c>
      <c r="D17" s="3">
        <v>5.065447663</v>
      </c>
      <c r="K17" s="3"/>
      <c r="L17" s="3"/>
      <c r="Q17" s="6">
        <f t="shared" si="1"/>
        <v>37750.9903009375</v>
      </c>
      <c r="R17">
        <v>3135361561.834</v>
      </c>
      <c r="S17" s="3">
        <v>9.999822E-10</v>
      </c>
      <c r="T17" s="3">
        <v>5.015525215</v>
      </c>
      <c r="AA17" s="3"/>
      <c r="AB17" s="3"/>
    </row>
    <row r="18" spans="1:28" ht="12.75">
      <c r="A18" s="6">
        <f t="shared" si="0"/>
        <v>37750.99042252315</v>
      </c>
      <c r="B18">
        <v>3135361572.339</v>
      </c>
      <c r="C18" s="3">
        <v>9.999834E-10</v>
      </c>
      <c r="D18" s="3">
        <v>5.066189518</v>
      </c>
      <c r="K18" s="3"/>
      <c r="L18" s="3"/>
      <c r="Q18" s="6">
        <f t="shared" si="1"/>
        <v>37750.99053820602</v>
      </c>
      <c r="R18">
        <v>3135361582.334</v>
      </c>
      <c r="S18" s="3">
        <v>9.999833E-10</v>
      </c>
      <c r="T18" s="3">
        <v>5.013124353</v>
      </c>
      <c r="AA18" s="3"/>
      <c r="AB18" s="3"/>
    </row>
    <row r="19" spans="1:28" ht="12.75">
      <c r="A19" s="6">
        <f t="shared" si="0"/>
        <v>37750.99065399305</v>
      </c>
      <c r="B19">
        <v>3135361592.338</v>
      </c>
      <c r="C19" s="3">
        <v>9.999829E-10</v>
      </c>
      <c r="D19" s="3">
        <v>5.066607633</v>
      </c>
      <c r="K19" s="3"/>
      <c r="L19" s="3"/>
      <c r="Q19" s="6">
        <f t="shared" si="1"/>
        <v>37750.990763877315</v>
      </c>
      <c r="R19">
        <v>3135361601.832</v>
      </c>
      <c r="S19" s="3">
        <v>9.999822E-10</v>
      </c>
      <c r="T19" s="3">
        <v>5.015628156</v>
      </c>
      <c r="AA19" s="3"/>
      <c r="AB19" s="3"/>
    </row>
    <row r="20" spans="1:28" ht="12.75">
      <c r="A20" s="6">
        <f t="shared" si="0"/>
        <v>37750.99088546296</v>
      </c>
      <c r="B20">
        <v>3135361612.337</v>
      </c>
      <c r="C20" s="3">
        <v>9.999832E-10</v>
      </c>
      <c r="D20" s="3">
        <v>5.303904992</v>
      </c>
      <c r="K20" s="3"/>
      <c r="L20" s="3"/>
      <c r="Q20" s="6">
        <f t="shared" si="1"/>
        <v>37750.99100693287</v>
      </c>
      <c r="R20">
        <v>3135361622.832</v>
      </c>
      <c r="S20" s="3">
        <v>9.999825E-10</v>
      </c>
      <c r="T20" s="3">
        <v>5.331501502</v>
      </c>
      <c r="AA20" s="3"/>
      <c r="AB20" s="3"/>
    </row>
    <row r="21" spans="1:28" ht="12.75">
      <c r="A21" s="6">
        <f t="shared" si="0"/>
        <v>37750.991128518515</v>
      </c>
      <c r="B21">
        <v>3135361633.337</v>
      </c>
      <c r="C21" s="3">
        <v>9.99983E-10</v>
      </c>
      <c r="D21" s="3">
        <v>5.326028029</v>
      </c>
      <c r="K21" s="3"/>
      <c r="L21" s="3"/>
      <c r="Q21" s="6">
        <f t="shared" si="1"/>
        <v>37750.99124420139</v>
      </c>
      <c r="R21">
        <v>3135361643.332</v>
      </c>
      <c r="S21" s="3">
        <v>9.99982E-10</v>
      </c>
      <c r="T21" s="3">
        <v>5.336544134</v>
      </c>
      <c r="AA21" s="3"/>
      <c r="AB21" s="3"/>
    </row>
    <row r="22" spans="1:28" ht="12.75">
      <c r="A22" s="6">
        <f t="shared" si="0"/>
        <v>37750.99135418981</v>
      </c>
      <c r="B22">
        <v>3135361652.835</v>
      </c>
      <c r="C22" s="3">
        <v>9.99983E-10</v>
      </c>
      <c r="D22" s="3">
        <v>5.365093847</v>
      </c>
      <c r="K22" s="3"/>
      <c r="L22" s="3"/>
      <c r="Q22" s="6">
        <f t="shared" si="1"/>
        <v>37750.99158565972</v>
      </c>
      <c r="R22">
        <v>3135361672.834</v>
      </c>
      <c r="S22" s="3">
        <v>9.999822E-10</v>
      </c>
      <c r="T22" s="3">
        <v>5.342805476</v>
      </c>
      <c r="AA22" s="3"/>
      <c r="AB22" s="3"/>
    </row>
    <row r="23" spans="1:28" ht="12.75">
      <c r="A23" s="6">
        <f t="shared" si="0"/>
        <v>37750.991707245375</v>
      </c>
      <c r="B23">
        <v>3135361683.339</v>
      </c>
      <c r="C23" s="3">
        <v>9.99982E-10</v>
      </c>
      <c r="D23" s="3">
        <v>5.305426204</v>
      </c>
      <c r="K23" s="3"/>
      <c r="L23" s="3"/>
      <c r="Q23" s="6">
        <f t="shared" si="1"/>
        <v>37750.991822916665</v>
      </c>
      <c r="R23">
        <v>3135361693.333</v>
      </c>
      <c r="S23" s="3">
        <v>9.99983E-10</v>
      </c>
      <c r="T23" s="3">
        <v>5.324038116</v>
      </c>
      <c r="AA23" s="3"/>
      <c r="AB23" s="3"/>
    </row>
    <row r="24" spans="1:28" ht="12.75">
      <c r="A24" s="6">
        <f t="shared" si="0"/>
        <v>37750.99193871528</v>
      </c>
      <c r="B24">
        <v>3135361703.338</v>
      </c>
      <c r="C24" s="3">
        <v>9.99982E-10</v>
      </c>
      <c r="D24" s="3">
        <v>5.307517254</v>
      </c>
      <c r="K24" s="3"/>
      <c r="L24" s="3"/>
      <c r="Q24" s="6">
        <f t="shared" si="1"/>
        <v>37750.992054386574</v>
      </c>
      <c r="R24">
        <v>3135361713.332</v>
      </c>
      <c r="S24" s="3">
        <v>9.999827E-10</v>
      </c>
      <c r="T24" s="3">
        <v>5.323575105</v>
      </c>
      <c r="AA24" s="3"/>
      <c r="AB24" s="3"/>
    </row>
    <row r="25" spans="1:28" ht="12.75">
      <c r="A25" s="6">
        <f t="shared" si="0"/>
        <v>37750.992170185185</v>
      </c>
      <c r="B25">
        <v>3135361723.337</v>
      </c>
      <c r="C25" s="3">
        <v>9.999828E-10</v>
      </c>
      <c r="D25" s="3">
        <v>5.316197336</v>
      </c>
      <c r="K25" s="3"/>
      <c r="L25" s="3"/>
      <c r="Q25" s="6">
        <f t="shared" si="1"/>
        <v>37750.992291655086</v>
      </c>
      <c r="R25">
        <v>3135361733.832</v>
      </c>
      <c r="S25" s="3">
        <v>9.999829E-10</v>
      </c>
      <c r="T25" s="3">
        <v>5.323338507</v>
      </c>
      <c r="AA25" s="3"/>
      <c r="AB25" s="3"/>
    </row>
    <row r="26" spans="1:28" ht="12.75">
      <c r="A26" s="6">
        <f t="shared" si="0"/>
        <v>37750.99241324074</v>
      </c>
      <c r="B26">
        <v>3135361744.337</v>
      </c>
      <c r="C26" s="3">
        <v>9.999824E-10</v>
      </c>
      <c r="D26" s="3">
        <v>5.286612129</v>
      </c>
      <c r="K26" s="3"/>
      <c r="L26" s="3"/>
      <c r="Q26" s="6">
        <f t="shared" si="1"/>
        <v>37750.99253471065</v>
      </c>
      <c r="R26">
        <v>3135361754.832</v>
      </c>
      <c r="S26" s="3">
        <v>9.999834E-10</v>
      </c>
      <c r="T26" s="3">
        <v>5.303502076</v>
      </c>
      <c r="AA26" s="3"/>
      <c r="AB26" s="3"/>
    </row>
    <row r="27" spans="1:28" ht="12.75">
      <c r="A27" s="6">
        <f t="shared" si="0"/>
        <v>37750.992656296294</v>
      </c>
      <c r="B27">
        <v>3135361765.337</v>
      </c>
      <c r="C27" s="3">
        <v>9.999824E-10</v>
      </c>
      <c r="D27" s="3">
        <v>5.278431134</v>
      </c>
      <c r="K27" s="3"/>
      <c r="L27" s="3"/>
      <c r="Q27" s="6">
        <f t="shared" si="1"/>
        <v>37750.9927777662</v>
      </c>
      <c r="R27">
        <v>3135361775.832</v>
      </c>
      <c r="S27" s="3">
        <v>9.999829E-10</v>
      </c>
      <c r="T27" s="3">
        <v>5.29521163</v>
      </c>
      <c r="AA27" s="3"/>
      <c r="AB27" s="3"/>
    </row>
    <row r="28" spans="1:28" ht="12.75">
      <c r="A28" s="6">
        <f t="shared" si="0"/>
        <v>37750.99289935185</v>
      </c>
      <c r="B28">
        <v>3135361786.337</v>
      </c>
      <c r="C28" s="3">
        <v>9.999829E-10</v>
      </c>
      <c r="D28" s="3">
        <v>5.275504561</v>
      </c>
      <c r="K28" s="3"/>
      <c r="L28" s="3"/>
      <c r="Q28" s="6">
        <f t="shared" si="1"/>
        <v>37750.993020821756</v>
      </c>
      <c r="R28">
        <v>3135361796.832</v>
      </c>
      <c r="S28" s="3">
        <v>9.99983E-10</v>
      </c>
      <c r="T28" s="3">
        <v>5.285446971</v>
      </c>
      <c r="AA28" s="3"/>
      <c r="AB28" s="3"/>
    </row>
    <row r="29" spans="1:28" ht="12.75">
      <c r="A29" s="6">
        <f t="shared" si="0"/>
        <v>37750.9931424074</v>
      </c>
      <c r="B29">
        <v>3135361807.337</v>
      </c>
      <c r="C29" s="3">
        <v>9.999825E-10</v>
      </c>
      <c r="D29" s="3">
        <v>5.270667758</v>
      </c>
      <c r="K29" s="3"/>
      <c r="L29" s="3"/>
      <c r="Q29" s="6">
        <f t="shared" si="1"/>
        <v>37750.99326387731</v>
      </c>
      <c r="R29">
        <v>3135361817.832</v>
      </c>
      <c r="S29" s="3">
        <v>9.999827E-10</v>
      </c>
      <c r="T29" s="3">
        <v>5.29589222</v>
      </c>
      <c r="AA29" s="3"/>
      <c r="AB29" s="3"/>
    </row>
    <row r="30" spans="1:28" ht="12.75">
      <c r="A30" s="6">
        <f t="shared" si="0"/>
        <v>37750.99338547453</v>
      </c>
      <c r="B30">
        <v>3135361828.338</v>
      </c>
      <c r="C30" s="3">
        <v>9.999829E-10</v>
      </c>
      <c r="D30" s="3">
        <v>5.272126801</v>
      </c>
      <c r="K30" s="3"/>
      <c r="L30" s="3"/>
      <c r="Q30" s="6">
        <f t="shared" si="1"/>
        <v>37750.99350694445</v>
      </c>
      <c r="R30">
        <v>3135361838.833</v>
      </c>
      <c r="S30" s="3">
        <v>9.999834E-10</v>
      </c>
      <c r="T30" s="3">
        <v>5.287080152</v>
      </c>
      <c r="AA30" s="3"/>
      <c r="AB30" s="3"/>
    </row>
    <row r="31" spans="1:28" ht="12.75">
      <c r="A31" s="6">
        <f t="shared" si="0"/>
        <v>37750.99362853009</v>
      </c>
      <c r="B31">
        <v>3135361849.338</v>
      </c>
      <c r="C31" s="3">
        <v>9.999834E-10</v>
      </c>
      <c r="D31" s="3">
        <v>5.2723336</v>
      </c>
      <c r="K31" s="3"/>
      <c r="L31" s="3"/>
      <c r="Q31" s="6">
        <f t="shared" si="1"/>
        <v>37750.99375</v>
      </c>
      <c r="R31">
        <v>3135361859.833</v>
      </c>
      <c r="S31" s="3">
        <v>9.999828E-10</v>
      </c>
      <c r="T31" s="3">
        <v>5.293990348</v>
      </c>
      <c r="AA31" s="3"/>
      <c r="AB31" s="3"/>
    </row>
    <row r="32" spans="1:28" ht="12.75">
      <c r="A32" s="6">
        <f aca="true" t="shared" si="2" ref="A32:A77">(DATE(2003,5,9)+TIME(22,27,54))+(B32-3135356873.833)/(24*3600)</f>
        <v>37750.99387158565</v>
      </c>
      <c r="B32">
        <v>3135361870.338</v>
      </c>
      <c r="C32" s="3">
        <v>9.999828E-10</v>
      </c>
      <c r="D32" s="3">
        <v>5.268549621</v>
      </c>
      <c r="K32" s="3"/>
      <c r="L32" s="3"/>
      <c r="Q32" s="6">
        <f aca="true" t="shared" si="3" ref="Q32:Q76">(DATE(2003,5,9)+TIME(22,27,54))+(R32-3135356873.833)/(24*3600)</f>
        <v>37750.99398725694</v>
      </c>
      <c r="R32">
        <v>3135361880.332</v>
      </c>
      <c r="S32" s="3">
        <v>9.999833E-10</v>
      </c>
      <c r="T32" s="3">
        <v>5.286784944</v>
      </c>
      <c r="AA32" s="3"/>
      <c r="AB32" s="3"/>
    </row>
    <row r="33" spans="1:28" ht="12.75">
      <c r="A33" s="6">
        <f t="shared" si="2"/>
        <v>37750.99410305556</v>
      </c>
      <c r="B33">
        <v>3135361890.337</v>
      </c>
      <c r="C33" s="3">
        <v>9.999828E-10</v>
      </c>
      <c r="D33" s="3">
        <v>5.275204838</v>
      </c>
      <c r="K33" s="3"/>
      <c r="L33" s="3"/>
      <c r="Q33" s="6">
        <f t="shared" si="3"/>
        <v>37750.994218726846</v>
      </c>
      <c r="R33">
        <v>3135361900.331</v>
      </c>
      <c r="S33" s="3">
        <v>9.999827E-10</v>
      </c>
      <c r="T33" s="3">
        <v>5.28550611</v>
      </c>
      <c r="AA33" s="3"/>
      <c r="AB33" s="3"/>
    </row>
    <row r="34" spans="1:28" ht="12.75">
      <c r="A34" s="6">
        <f t="shared" si="2"/>
        <v>37750.994334525465</v>
      </c>
      <c r="B34">
        <v>3135361910.336</v>
      </c>
      <c r="C34" s="3">
        <v>9.999829E-10</v>
      </c>
      <c r="D34" s="3">
        <v>5.271240679</v>
      </c>
      <c r="K34" s="3"/>
      <c r="L34" s="3"/>
      <c r="Q34" s="6">
        <f t="shared" si="3"/>
        <v>37750.99456019676</v>
      </c>
      <c r="R34">
        <v>3135361929.834</v>
      </c>
      <c r="S34" s="3">
        <v>9.999831E-10</v>
      </c>
      <c r="T34" s="3">
        <v>5.301716149</v>
      </c>
      <c r="AA34" s="3"/>
      <c r="AB34" s="3"/>
    </row>
    <row r="35" spans="1:28" ht="12.75">
      <c r="A35" s="6">
        <f t="shared" si="2"/>
        <v>37750.994687569444</v>
      </c>
      <c r="B35">
        <v>3135361940.839</v>
      </c>
      <c r="C35" s="3">
        <v>9.999825E-10</v>
      </c>
      <c r="D35" s="3">
        <v>5.274523682</v>
      </c>
      <c r="K35" s="3"/>
      <c r="L35" s="3"/>
      <c r="Q35" s="6">
        <f t="shared" si="3"/>
        <v>37750.99480903935</v>
      </c>
      <c r="R35">
        <v>3135361951.334</v>
      </c>
      <c r="S35" s="3">
        <v>9.999828E-10</v>
      </c>
      <c r="T35" s="3">
        <v>5.298171382</v>
      </c>
      <c r="AA35" s="3"/>
      <c r="AB35" s="3"/>
    </row>
    <row r="36" spans="1:28" ht="12.75">
      <c r="A36" s="6">
        <f t="shared" si="2"/>
        <v>37750.99492483796</v>
      </c>
      <c r="B36">
        <v>3135361961.339</v>
      </c>
      <c r="C36" s="3">
        <v>9.999828E-10</v>
      </c>
      <c r="D36" s="3">
        <v>5.271442484</v>
      </c>
      <c r="K36" s="3"/>
      <c r="L36" s="3"/>
      <c r="Q36" s="6">
        <f t="shared" si="3"/>
        <v>37750.99504050926</v>
      </c>
      <c r="R36">
        <v>3135361971.333</v>
      </c>
      <c r="S36" s="3">
        <v>9.99982E-10</v>
      </c>
      <c r="T36" s="3">
        <v>5.292791627</v>
      </c>
      <c r="AA36" s="3"/>
      <c r="AB36" s="3"/>
    </row>
    <row r="37" spans="1:28" ht="12.75">
      <c r="A37" s="6">
        <f t="shared" si="2"/>
        <v>37750.995156307865</v>
      </c>
      <c r="B37">
        <v>3135361981.338</v>
      </c>
      <c r="C37" s="3">
        <v>9.999832E-10</v>
      </c>
      <c r="D37" s="3">
        <v>5.270113766</v>
      </c>
      <c r="K37" s="3"/>
      <c r="L37" s="3"/>
      <c r="Q37" s="6">
        <f t="shared" si="3"/>
        <v>37750.99527777778</v>
      </c>
      <c r="R37">
        <v>3135361991.833</v>
      </c>
      <c r="S37" s="3">
        <v>9.999825E-10</v>
      </c>
      <c r="T37" s="3">
        <v>5.298166626</v>
      </c>
      <c r="AA37" s="3"/>
      <c r="AB37" s="3"/>
    </row>
    <row r="38" spans="1:28" ht="12.75">
      <c r="A38" s="6">
        <f t="shared" si="2"/>
        <v>37750.995399363426</v>
      </c>
      <c r="B38">
        <v>3135362002.338</v>
      </c>
      <c r="C38" s="3">
        <v>9.99983E-10</v>
      </c>
      <c r="D38" s="3">
        <v>5.270044674</v>
      </c>
      <c r="K38" s="3"/>
      <c r="L38" s="3"/>
      <c r="Q38" s="6">
        <f t="shared" si="3"/>
        <v>37750.995625034724</v>
      </c>
      <c r="R38">
        <v>3135362021.836</v>
      </c>
      <c r="S38" s="3">
        <v>9.999834E-10</v>
      </c>
      <c r="T38" s="3">
        <v>5.298964941</v>
      </c>
      <c r="AA38" s="3"/>
      <c r="AB38" s="3"/>
    </row>
    <row r="39" spans="1:28" ht="12.75">
      <c r="A39" s="6">
        <f t="shared" si="2"/>
        <v>37750.995746504625</v>
      </c>
      <c r="B39">
        <v>3135362032.331</v>
      </c>
      <c r="C39" s="3">
        <v>9.999829E-10</v>
      </c>
      <c r="D39" s="3">
        <v>5.272348839</v>
      </c>
      <c r="K39" s="3"/>
      <c r="L39" s="3"/>
      <c r="Q39" s="6">
        <f t="shared" si="3"/>
        <v>37750.99586229167</v>
      </c>
      <c r="R39">
        <v>3135362042.335</v>
      </c>
      <c r="S39" s="3">
        <v>9.999827E-10</v>
      </c>
      <c r="T39" s="3">
        <v>5.297441346</v>
      </c>
      <c r="AA39" s="3"/>
      <c r="AB39" s="3"/>
    </row>
    <row r="40" spans="1:28" ht="12.75">
      <c r="A40" s="6">
        <f t="shared" si="2"/>
        <v>37750.996087962965</v>
      </c>
      <c r="B40">
        <v>3135362061.833</v>
      </c>
      <c r="C40" s="3">
        <v>9.999832E-10</v>
      </c>
      <c r="D40" s="3">
        <v>5.273089105</v>
      </c>
      <c r="K40" s="3"/>
      <c r="L40" s="3"/>
      <c r="Q40" s="6">
        <f t="shared" si="3"/>
        <v>37750.996209548604</v>
      </c>
      <c r="R40">
        <v>3135362072.338</v>
      </c>
      <c r="S40" s="3">
        <v>9.999829E-10</v>
      </c>
      <c r="T40" s="3">
        <v>5.31193101</v>
      </c>
      <c r="AA40" s="3"/>
      <c r="AB40" s="3"/>
    </row>
    <row r="41" spans="1:28" ht="12.75">
      <c r="A41" s="6">
        <f t="shared" si="2"/>
        <v>37750.996325231485</v>
      </c>
      <c r="B41">
        <v>3135362082.333</v>
      </c>
      <c r="C41" s="3">
        <v>9.999829E-10</v>
      </c>
      <c r="D41" s="3">
        <v>5.29181054</v>
      </c>
      <c r="K41" s="3"/>
      <c r="L41" s="3"/>
      <c r="Q41" s="6">
        <f t="shared" si="3"/>
        <v>37750.99655101852</v>
      </c>
      <c r="R41">
        <v>3135362101.841</v>
      </c>
      <c r="S41" s="3">
        <v>9.999825E-10</v>
      </c>
      <c r="T41" s="3">
        <v>5.2959182909999996</v>
      </c>
      <c r="AA41" s="3"/>
      <c r="AB41" s="3"/>
    </row>
    <row r="42" spans="1:28" ht="12.75">
      <c r="A42" s="6">
        <f t="shared" si="2"/>
        <v>37750.99667248842</v>
      </c>
      <c r="B42">
        <v>3135362112.336</v>
      </c>
      <c r="C42" s="3">
        <v>9.999834E-10</v>
      </c>
      <c r="D42" s="3">
        <v>5.289337309</v>
      </c>
      <c r="K42" s="3"/>
      <c r="L42" s="3"/>
      <c r="Q42" s="6">
        <f t="shared" si="3"/>
        <v>37750.99689815972</v>
      </c>
      <c r="R42">
        <v>3135362131.834</v>
      </c>
      <c r="S42" s="3">
        <v>9.999825E-10</v>
      </c>
      <c r="T42" s="3">
        <v>5.314025324</v>
      </c>
      <c r="AA42" s="3"/>
      <c r="AB42" s="3"/>
    </row>
    <row r="43" spans="1:28" ht="12.75">
      <c r="A43" s="6">
        <f t="shared" si="2"/>
        <v>37750.99712962963</v>
      </c>
      <c r="B43">
        <v>3135362151.833</v>
      </c>
      <c r="C43" s="3">
        <v>9.99983E-10</v>
      </c>
      <c r="D43" s="3">
        <v>5.335094717</v>
      </c>
      <c r="K43" s="3"/>
      <c r="L43" s="3"/>
      <c r="Q43" s="6">
        <f t="shared" si="3"/>
        <v>37750.997251215274</v>
      </c>
      <c r="R43">
        <v>3135362162.338</v>
      </c>
      <c r="S43" s="3">
        <v>9.999828E-10</v>
      </c>
      <c r="T43" s="3">
        <v>5.32427164</v>
      </c>
      <c r="AA43" s="3"/>
      <c r="AB43" s="3"/>
    </row>
    <row r="44" spans="1:28" ht="12.75">
      <c r="A44" s="6">
        <f t="shared" si="2"/>
        <v>37750.99747688657</v>
      </c>
      <c r="B44">
        <v>3135362181.836</v>
      </c>
      <c r="C44" s="3">
        <v>9.999832E-10</v>
      </c>
      <c r="D44" s="3">
        <v>5.319426158</v>
      </c>
      <c r="K44" s="3"/>
      <c r="L44" s="3"/>
      <c r="Q44" s="6">
        <f t="shared" si="3"/>
        <v>37750.99770255787</v>
      </c>
      <c r="R44">
        <v>3135362201.334</v>
      </c>
      <c r="S44" s="3">
        <v>9.999827E-10</v>
      </c>
      <c r="T44" s="3">
        <v>5.330117454</v>
      </c>
      <c r="AA44" s="3"/>
      <c r="AB44" s="3"/>
    </row>
    <row r="45" spans="1:28" ht="12.75">
      <c r="A45" s="6">
        <f t="shared" si="2"/>
        <v>37750.997818344906</v>
      </c>
      <c r="B45">
        <v>3135362211.338</v>
      </c>
      <c r="C45" s="3">
        <v>9.999828E-10</v>
      </c>
      <c r="D45" s="3">
        <v>5.311112719</v>
      </c>
      <c r="K45" s="3"/>
      <c r="L45" s="3"/>
      <c r="Q45" s="6">
        <f t="shared" si="3"/>
        <v>37750.99793402778</v>
      </c>
      <c r="R45">
        <v>3135362221.333</v>
      </c>
      <c r="S45" s="3">
        <v>9.99983E-10</v>
      </c>
      <c r="T45" s="3">
        <v>5.32167439</v>
      </c>
      <c r="AA45" s="3"/>
      <c r="AB45" s="3"/>
    </row>
    <row r="46" spans="1:28" ht="12.75">
      <c r="A46" s="6">
        <f t="shared" si="2"/>
        <v>37750.998055613425</v>
      </c>
      <c r="B46">
        <v>3135362231.838</v>
      </c>
      <c r="C46" s="3">
        <v>9.999828E-10</v>
      </c>
      <c r="D46" s="3">
        <v>5.30259901</v>
      </c>
      <c r="K46" s="3"/>
      <c r="L46" s="3"/>
      <c r="Q46" s="6">
        <f t="shared" si="3"/>
        <v>37750.99817708333</v>
      </c>
      <c r="R46">
        <v>3135362242.333</v>
      </c>
      <c r="S46" s="3">
        <v>9.99983E-10</v>
      </c>
      <c r="T46" s="3">
        <v>5.30710115</v>
      </c>
      <c r="AA46" s="3"/>
      <c r="AB46" s="3"/>
    </row>
    <row r="47" spans="1:28" ht="12.75">
      <c r="A47" s="6">
        <f t="shared" si="2"/>
        <v>37750.99829866898</v>
      </c>
      <c r="B47">
        <v>3135362252.838</v>
      </c>
      <c r="C47" s="3">
        <v>9.999829E-10</v>
      </c>
      <c r="D47" s="3">
        <v>5.306746133</v>
      </c>
      <c r="K47" s="3"/>
      <c r="L47" s="3"/>
      <c r="Q47" s="6">
        <f t="shared" si="3"/>
        <v>37750.99842013889</v>
      </c>
      <c r="R47">
        <v>3135362263.333</v>
      </c>
      <c r="S47" s="3">
        <v>9.999827E-10</v>
      </c>
      <c r="T47" s="3">
        <v>5.360778308</v>
      </c>
      <c r="AA47" s="3"/>
      <c r="AB47" s="3"/>
    </row>
    <row r="48" spans="1:20" ht="12.75">
      <c r="A48" s="6">
        <f t="shared" si="2"/>
        <v>37750.99853592592</v>
      </c>
      <c r="B48">
        <v>3135362273.337</v>
      </c>
      <c r="C48" s="3">
        <v>9.999827E-10</v>
      </c>
      <c r="D48" s="3">
        <v>5.325862784</v>
      </c>
      <c r="K48" s="3"/>
      <c r="Q48" s="6">
        <f t="shared" si="3"/>
        <v>37750.9987616088</v>
      </c>
      <c r="R48">
        <v>3135362292.836</v>
      </c>
      <c r="S48" s="3">
        <v>9.999827E-10</v>
      </c>
      <c r="T48" s="3">
        <v>5.338091999</v>
      </c>
    </row>
    <row r="49" spans="1:20" ht="12.75">
      <c r="A49" s="6">
        <f t="shared" si="2"/>
        <v>37750.99888886574</v>
      </c>
      <c r="B49">
        <v>3135362303.831</v>
      </c>
      <c r="C49" s="3">
        <v>9.999827E-10</v>
      </c>
      <c r="D49" s="3">
        <v>5.288869381</v>
      </c>
      <c r="Q49" s="6">
        <f t="shared" si="3"/>
        <v>37750.999010451385</v>
      </c>
      <c r="R49">
        <v>3135362314.336</v>
      </c>
      <c r="S49" s="3">
        <v>9.999828E-10</v>
      </c>
      <c r="T49" s="3">
        <v>5.317540413</v>
      </c>
    </row>
    <row r="50" spans="1:20" ht="12.75">
      <c r="A50" s="6">
        <f t="shared" si="2"/>
        <v>37750.99913193287</v>
      </c>
      <c r="B50">
        <v>3135362324.832</v>
      </c>
      <c r="C50" s="3">
        <v>9.999834E-10</v>
      </c>
      <c r="D50" s="3">
        <v>5.289160592</v>
      </c>
      <c r="Q50" s="6">
        <f t="shared" si="3"/>
        <v>37750.999253518516</v>
      </c>
      <c r="R50">
        <v>3135362335.337</v>
      </c>
      <c r="S50" s="3">
        <v>9.999831E-10</v>
      </c>
      <c r="T50" s="3">
        <v>5.328263398</v>
      </c>
    </row>
    <row r="51" spans="1:20" ht="12.75">
      <c r="A51" s="6">
        <f t="shared" si="2"/>
        <v>37750.99936918981</v>
      </c>
      <c r="B51">
        <v>3135362345.331</v>
      </c>
      <c r="C51" s="3">
        <v>9.999828E-10</v>
      </c>
      <c r="D51" s="3">
        <v>5.329890425</v>
      </c>
      <c r="Q51" s="6">
        <f t="shared" si="3"/>
        <v>37750.99948497685</v>
      </c>
      <c r="R51">
        <v>3135362355.335</v>
      </c>
      <c r="S51" s="3">
        <v>9.999828E-10</v>
      </c>
      <c r="T51" s="3">
        <v>5.327897346</v>
      </c>
    </row>
    <row r="52" spans="1:20" ht="12.75">
      <c r="A52" s="6">
        <f t="shared" si="2"/>
        <v>37750.99960077547</v>
      </c>
      <c r="B52">
        <v>3135362365.34</v>
      </c>
      <c r="C52" s="3">
        <v>9.999829E-10</v>
      </c>
      <c r="D52" s="3">
        <v>5.28878793</v>
      </c>
      <c r="Q52" s="6">
        <f t="shared" si="3"/>
        <v>37750.99972224537</v>
      </c>
      <c r="R52">
        <v>3135362375.835</v>
      </c>
      <c r="S52" s="3">
        <v>9.999834E-10</v>
      </c>
      <c r="T52" s="3">
        <v>5.314099032</v>
      </c>
    </row>
    <row r="53" spans="1:20" ht="12.75">
      <c r="A53" s="6">
        <f t="shared" si="2"/>
        <v>37750.999953715276</v>
      </c>
      <c r="B53">
        <v>3135362395.834</v>
      </c>
      <c r="C53" s="3">
        <v>9.999832E-10</v>
      </c>
      <c r="D53" s="3">
        <v>5.308585489</v>
      </c>
      <c r="Q53" s="6">
        <f t="shared" si="3"/>
        <v>37751.00018517361</v>
      </c>
      <c r="R53">
        <v>3135362415.832</v>
      </c>
      <c r="S53" s="3">
        <v>9.999827E-10</v>
      </c>
      <c r="T53" s="3">
        <v>5.345105877</v>
      </c>
    </row>
    <row r="54" spans="1:20" ht="12.75">
      <c r="A54" s="6">
        <f t="shared" si="2"/>
        <v>37751.000312557866</v>
      </c>
      <c r="B54">
        <v>3135362426.838</v>
      </c>
      <c r="C54" s="3">
        <v>9.99983E-10</v>
      </c>
      <c r="D54" s="3">
        <v>5.309344054</v>
      </c>
      <c r="Q54" s="6">
        <f t="shared" si="3"/>
        <v>37751.00043402778</v>
      </c>
      <c r="R54">
        <v>3135362437.333</v>
      </c>
      <c r="S54" s="3">
        <v>9.999828E-10</v>
      </c>
      <c r="T54" s="3">
        <v>5.34834406</v>
      </c>
    </row>
    <row r="55" spans="1:20" ht="12.75">
      <c r="A55" s="6">
        <f t="shared" si="2"/>
        <v>37751.00055561342</v>
      </c>
      <c r="B55">
        <v>3135362447.838</v>
      </c>
      <c r="C55" s="3">
        <v>9.999853E-10</v>
      </c>
      <c r="D55" s="3">
        <v>5.346098725</v>
      </c>
      <c r="Q55" s="6">
        <f t="shared" si="3"/>
        <v>37751.000677083335</v>
      </c>
      <c r="R55">
        <v>3135362458.333</v>
      </c>
      <c r="S55" s="3">
        <v>9.999824E-10</v>
      </c>
      <c r="T55" s="3">
        <v>5.356756107</v>
      </c>
    </row>
    <row r="56" spans="1:20" ht="12.75">
      <c r="A56" s="6">
        <f t="shared" si="2"/>
        <v>37751.00079868056</v>
      </c>
      <c r="B56">
        <v>3135362468.839</v>
      </c>
      <c r="C56" s="3">
        <v>9.999825E-10</v>
      </c>
      <c r="D56" s="3">
        <v>5.342218996</v>
      </c>
      <c r="Q56" s="6">
        <f t="shared" si="3"/>
        <v>37751.000920150465</v>
      </c>
      <c r="R56">
        <v>3135362479.334</v>
      </c>
      <c r="S56" s="3">
        <v>9.99983E-10</v>
      </c>
      <c r="T56" s="3">
        <v>5.380007664</v>
      </c>
    </row>
    <row r="57" spans="1:20" ht="12.75">
      <c r="A57" s="6">
        <f t="shared" si="2"/>
        <v>37751.001035937494</v>
      </c>
      <c r="B57">
        <v>3135362489.338</v>
      </c>
      <c r="C57" s="3">
        <v>9.999828E-10</v>
      </c>
      <c r="D57" s="3">
        <v>5.352015427</v>
      </c>
      <c r="Q57" s="6">
        <f t="shared" si="3"/>
        <v>37751.00126160879</v>
      </c>
      <c r="R57">
        <v>3135362508.836</v>
      </c>
      <c r="S57" s="3">
        <v>9.999825E-10</v>
      </c>
      <c r="T57" s="3">
        <v>5.370902111</v>
      </c>
    </row>
    <row r="58" spans="1:20" ht="12.75">
      <c r="A58" s="6">
        <f t="shared" si="2"/>
        <v>37751.0013830787</v>
      </c>
      <c r="B58">
        <v>3135362519.331</v>
      </c>
      <c r="C58" s="3">
        <v>9.999824E-10</v>
      </c>
      <c r="D58" s="3">
        <v>5.359231308</v>
      </c>
      <c r="Q58" s="6">
        <f t="shared" si="3"/>
        <v>37751.00149887731</v>
      </c>
      <c r="R58">
        <v>3135362529.336</v>
      </c>
      <c r="S58" s="3">
        <v>9.999822E-10</v>
      </c>
      <c r="T58" s="3">
        <v>5.371157366</v>
      </c>
    </row>
    <row r="59" spans="1:20" ht="12.75">
      <c r="A59" s="6">
        <f t="shared" si="2"/>
        <v>37751.00172454861</v>
      </c>
      <c r="B59">
        <v>3135362548.834</v>
      </c>
      <c r="C59" s="3">
        <v>9.999829E-10</v>
      </c>
      <c r="D59" s="3">
        <v>5.342164211</v>
      </c>
      <c r="Q59" s="6">
        <f t="shared" si="3"/>
        <v>37751.00184613426</v>
      </c>
      <c r="R59">
        <v>3135362559.339</v>
      </c>
      <c r="S59" s="3">
        <v>9.999829E-10</v>
      </c>
      <c r="T59" s="3">
        <v>5.350501853</v>
      </c>
    </row>
    <row r="60" spans="1:20" ht="12.75">
      <c r="A60" s="6">
        <f t="shared" si="2"/>
        <v>37751.00196180556</v>
      </c>
      <c r="B60">
        <v>3135362569.333</v>
      </c>
      <c r="C60" s="3">
        <v>9.999827E-10</v>
      </c>
      <c r="D60" s="3">
        <v>5.342809228</v>
      </c>
      <c r="Q60" s="6">
        <f t="shared" si="3"/>
        <v>37751.00207759259</v>
      </c>
      <c r="R60">
        <v>3135362579.337</v>
      </c>
      <c r="S60" s="3">
        <v>9.999827E-10</v>
      </c>
      <c r="T60" s="3">
        <v>5.370844655</v>
      </c>
    </row>
    <row r="61" spans="1:20" ht="12.75">
      <c r="A61" s="6">
        <f t="shared" si="2"/>
        <v>37751.00219327546</v>
      </c>
      <c r="B61">
        <v>3135362589.332</v>
      </c>
      <c r="C61" s="3">
        <v>9.999834E-10</v>
      </c>
      <c r="D61" s="3">
        <v>5.356979881</v>
      </c>
      <c r="Q61" s="6">
        <f t="shared" si="3"/>
        <v>37751.002309062496</v>
      </c>
      <c r="R61">
        <v>3135362599.336</v>
      </c>
      <c r="S61" s="3">
        <v>9.999824E-10</v>
      </c>
      <c r="T61" s="3">
        <v>5.376901498</v>
      </c>
    </row>
    <row r="62" spans="1:20" ht="12.75">
      <c r="A62" s="6">
        <f t="shared" si="2"/>
        <v>37751.002430532404</v>
      </c>
      <c r="B62">
        <v>3135362609.831</v>
      </c>
      <c r="C62" s="3">
        <v>9.999838E-10</v>
      </c>
      <c r="D62" s="3">
        <v>5.359299902</v>
      </c>
      <c r="Q62" s="6">
        <f t="shared" si="3"/>
        <v>37751.00255211805</v>
      </c>
      <c r="R62">
        <v>3135362620.336</v>
      </c>
      <c r="S62" s="3">
        <v>9.999823E-10</v>
      </c>
      <c r="T62" s="3">
        <v>5.371935513</v>
      </c>
    </row>
    <row r="63" spans="1:20" ht="12.75">
      <c r="A63" s="6">
        <f t="shared" si="2"/>
        <v>37751.00277200231</v>
      </c>
      <c r="B63">
        <v>3135362639.334</v>
      </c>
      <c r="C63" s="3">
        <v>9.99983E-10</v>
      </c>
      <c r="D63" s="3">
        <v>5.361762286</v>
      </c>
      <c r="Q63" s="6">
        <f t="shared" si="3"/>
        <v>37751.00288778935</v>
      </c>
      <c r="R63">
        <v>3135362649.338</v>
      </c>
      <c r="S63" s="3">
        <v>9.999832E-10</v>
      </c>
      <c r="T63" s="3">
        <v>5.372589571</v>
      </c>
    </row>
    <row r="64" spans="1:20" ht="12.75">
      <c r="A64" s="6">
        <f t="shared" si="2"/>
        <v>37751.00300347222</v>
      </c>
      <c r="B64">
        <v>3135362659.333</v>
      </c>
      <c r="C64" s="3">
        <v>9.999832E-10</v>
      </c>
      <c r="D64" s="3">
        <v>5.346333295</v>
      </c>
      <c r="Q64" s="6">
        <f t="shared" si="3"/>
        <v>37751.00311925926</v>
      </c>
      <c r="R64">
        <v>3135362669.337</v>
      </c>
      <c r="S64" s="3">
        <v>9.99983E-10</v>
      </c>
      <c r="T64" s="3">
        <v>5.368195913</v>
      </c>
    </row>
    <row r="65" spans="1:20" ht="12.75">
      <c r="A65" s="6">
        <f t="shared" si="2"/>
        <v>37751.00323504629</v>
      </c>
      <c r="B65">
        <v>3135362679.341</v>
      </c>
      <c r="C65" s="3">
        <v>9.999832E-10</v>
      </c>
      <c r="D65" s="3">
        <v>5.338219751</v>
      </c>
      <c r="Q65" s="6">
        <f t="shared" si="3"/>
        <v>37751.00335072917</v>
      </c>
      <c r="R65">
        <v>3135362689.336</v>
      </c>
      <c r="S65" s="3">
        <v>9.999825E-10</v>
      </c>
      <c r="T65" s="3">
        <v>5.355451911</v>
      </c>
    </row>
    <row r="66" spans="1:20" ht="12.75">
      <c r="A66" s="6">
        <f t="shared" si="2"/>
        <v>37751.00357060185</v>
      </c>
      <c r="B66">
        <v>3135362708.333</v>
      </c>
      <c r="C66" s="3">
        <v>9.999828E-10</v>
      </c>
      <c r="D66" s="3">
        <v>5.342423006</v>
      </c>
      <c r="Q66" s="6">
        <f t="shared" si="3"/>
        <v>37751.00368638889</v>
      </c>
      <c r="R66">
        <v>3135362718.337</v>
      </c>
      <c r="S66" s="3">
        <v>9.99983E-10</v>
      </c>
      <c r="T66" s="3">
        <v>5.368388457</v>
      </c>
    </row>
    <row r="67" spans="1:20" ht="12.75">
      <c r="A67" s="6">
        <f t="shared" si="2"/>
        <v>37751.003802071755</v>
      </c>
      <c r="B67">
        <v>3135362728.332</v>
      </c>
      <c r="C67" s="3">
        <v>9.999828E-10</v>
      </c>
      <c r="D67" s="3">
        <v>5.345537568</v>
      </c>
      <c r="Q67" s="6">
        <f t="shared" si="3"/>
        <v>37751.0039178588</v>
      </c>
      <c r="R67">
        <v>3135362738.336</v>
      </c>
      <c r="S67" s="3">
        <v>9.999825E-10</v>
      </c>
      <c r="T67" s="3">
        <v>5.361742316</v>
      </c>
    </row>
    <row r="68" spans="1:20" ht="12.75">
      <c r="A68" s="6">
        <f t="shared" si="2"/>
        <v>37751.00403353009</v>
      </c>
      <c r="B68">
        <v>3135362748.33</v>
      </c>
      <c r="C68" s="3">
        <v>9.999834E-10</v>
      </c>
      <c r="D68" s="3">
        <v>5.347882496</v>
      </c>
      <c r="Q68" s="6">
        <f t="shared" si="3"/>
        <v>37751.004149328706</v>
      </c>
      <c r="R68">
        <v>3135362758.335</v>
      </c>
      <c r="S68" s="3">
        <v>9.999832E-10</v>
      </c>
      <c r="T68" s="3">
        <v>5.298040661</v>
      </c>
    </row>
    <row r="69" spans="1:20" ht="12.75">
      <c r="A69" s="6">
        <f t="shared" si="2"/>
        <v>37751.00427091435</v>
      </c>
      <c r="B69">
        <v>3135362768.84</v>
      </c>
      <c r="C69" s="3">
        <v>9.99983E-10</v>
      </c>
      <c r="D69" s="3">
        <v>5.040005173</v>
      </c>
      <c r="Q69" s="6">
        <f t="shared" si="3"/>
        <v>37751.00439238426</v>
      </c>
      <c r="R69">
        <v>3135362779.335</v>
      </c>
      <c r="S69" s="3">
        <v>9.999829E-10</v>
      </c>
      <c r="T69" s="3">
        <v>5.017749618</v>
      </c>
    </row>
    <row r="70" spans="1:20" ht="12.75">
      <c r="A70" s="6">
        <f t="shared" si="2"/>
        <v>37751.00451396991</v>
      </c>
      <c r="B70">
        <v>3135362789.84</v>
      </c>
      <c r="C70" s="3">
        <v>9.999827E-10</v>
      </c>
      <c r="D70" s="3">
        <v>5.041793936</v>
      </c>
      <c r="Q70" s="6">
        <f t="shared" si="3"/>
        <v>37751.004635439815</v>
      </c>
      <c r="R70">
        <v>3135362800.335</v>
      </c>
      <c r="S70" s="3">
        <v>9.999825E-10</v>
      </c>
      <c r="T70" s="3">
        <v>5.016099254</v>
      </c>
    </row>
    <row r="71" spans="1:20" ht="12.75">
      <c r="A71" s="6">
        <f t="shared" si="2"/>
        <v>37751.00475702546</v>
      </c>
      <c r="B71">
        <v>3135362810.84</v>
      </c>
      <c r="C71" s="3">
        <v>9.999824E-10</v>
      </c>
      <c r="D71" s="3">
        <v>5.042956571</v>
      </c>
      <c r="Q71" s="6">
        <f t="shared" si="3"/>
        <v>37751.00487849537</v>
      </c>
      <c r="R71">
        <v>3135362821.335</v>
      </c>
      <c r="S71" s="3">
        <v>9.999825E-10</v>
      </c>
      <c r="T71" s="3">
        <v>5.016549964</v>
      </c>
    </row>
    <row r="72" spans="1:20" ht="12.75">
      <c r="A72" s="6">
        <f t="shared" si="2"/>
        <v>37751.00510416667</v>
      </c>
      <c r="B72">
        <v>3135362840.833</v>
      </c>
      <c r="C72" s="3">
        <v>9.999831E-10</v>
      </c>
      <c r="D72" s="3">
        <v>5.041136336</v>
      </c>
      <c r="Q72" s="6">
        <f t="shared" si="3"/>
        <v>37751.00522576389</v>
      </c>
      <c r="R72">
        <v>3135362851.339</v>
      </c>
      <c r="S72" s="3">
        <v>9.999823E-10</v>
      </c>
      <c r="T72" s="3">
        <v>5.017813498</v>
      </c>
    </row>
    <row r="73" spans="1:20" ht="12.75">
      <c r="A73" s="6">
        <f t="shared" si="2"/>
        <v>37751.0053472338</v>
      </c>
      <c r="B73">
        <v>3135362861.834</v>
      </c>
      <c r="C73" s="3">
        <v>9.999833E-10</v>
      </c>
      <c r="D73" s="3">
        <v>5.044933858</v>
      </c>
      <c r="Q73" s="6">
        <f t="shared" si="3"/>
        <v>37751.00546881944</v>
      </c>
      <c r="R73">
        <v>3135362872.339</v>
      </c>
      <c r="S73" s="3">
        <v>9.999825E-10</v>
      </c>
      <c r="T73" s="3">
        <v>5.019048754</v>
      </c>
    </row>
    <row r="74" spans="1:20" ht="12.75">
      <c r="A74" s="6">
        <f t="shared" si="2"/>
        <v>37751.00559028935</v>
      </c>
      <c r="B74">
        <v>3135362882.834</v>
      </c>
      <c r="C74" s="3">
        <v>9.999829E-10</v>
      </c>
      <c r="D74" s="3">
        <v>5.040588409</v>
      </c>
      <c r="Q74" s="6">
        <f t="shared" si="3"/>
        <v>37751.005711875005</v>
      </c>
      <c r="R74">
        <v>3135362893.339</v>
      </c>
      <c r="S74" s="3">
        <v>9.999827E-10</v>
      </c>
      <c r="T74" s="3">
        <v>5.020396594</v>
      </c>
    </row>
    <row r="75" spans="1:20" ht="12.75">
      <c r="A75" s="6">
        <f t="shared" si="2"/>
        <v>37751.005833344905</v>
      </c>
      <c r="B75">
        <v>3135362903.834</v>
      </c>
      <c r="C75" s="3">
        <v>9.999832E-10</v>
      </c>
      <c r="D75" s="3">
        <v>5.040870574</v>
      </c>
      <c r="Q75" s="6">
        <f t="shared" si="3"/>
        <v>37751.00595493056</v>
      </c>
      <c r="R75">
        <v>3135362914.339</v>
      </c>
      <c r="S75" s="3">
        <v>9.999825E-10</v>
      </c>
      <c r="T75" s="3">
        <v>5.017536199</v>
      </c>
    </row>
    <row r="76" spans="1:19" ht="12.75">
      <c r="A76" s="6">
        <f t="shared" si="2"/>
        <v>37751.005995381944</v>
      </c>
      <c r="B76">
        <v>3135362917.834</v>
      </c>
      <c r="C76" s="3">
        <v>9.999853E-10</v>
      </c>
      <c r="Q76" s="6">
        <f t="shared" si="3"/>
        <v>37751.006035949074</v>
      </c>
      <c r="R76">
        <v>3135362921.339</v>
      </c>
      <c r="S76" s="3">
        <v>9.999828E-10</v>
      </c>
    </row>
    <row r="77" spans="1:17" ht="12.75">
      <c r="A77" s="6">
        <f t="shared" si="2"/>
        <v>37751.00607640047</v>
      </c>
      <c r="B77">
        <v>3135362924.834</v>
      </c>
      <c r="C77" s="3">
        <v>9.999829E-10</v>
      </c>
      <c r="Q7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2">
      <selection activeCell="E4" sqref="E4"/>
    </sheetView>
  </sheetViews>
  <sheetFormatPr defaultColWidth="9.140625" defaultRowHeight="12.75"/>
  <cols>
    <col min="2" max="2" width="10.57421875" style="0" customWidth="1"/>
    <col min="6" max="6" width="12.57421875" style="0" customWidth="1"/>
    <col min="8" max="8" width="12.00390625" style="0" bestFit="1" customWidth="1"/>
    <col min="12" max="12" width="11.28125" style="0" customWidth="1"/>
    <col min="14" max="14" width="13.7109375" style="0" bestFit="1" customWidth="1"/>
    <col min="16" max="16" width="12.00390625" style="0" bestFit="1" customWidth="1"/>
    <col min="30" max="30" width="10.00390625" style="0" bestFit="1" customWidth="1"/>
  </cols>
  <sheetData>
    <row r="1" ht="12.75">
      <c r="A1" t="s">
        <v>21</v>
      </c>
    </row>
    <row r="2" ht="12.75">
      <c r="A2" t="s">
        <v>63</v>
      </c>
    </row>
    <row r="3" ht="12.75">
      <c r="A3" t="s">
        <v>64</v>
      </c>
    </row>
    <row r="4" ht="12.75">
      <c r="A4" t="s">
        <v>65</v>
      </c>
    </row>
    <row r="6" ht="12.75">
      <c r="A6" t="s">
        <v>66</v>
      </c>
    </row>
    <row r="7" ht="12.75">
      <c r="A7" t="s">
        <v>67</v>
      </c>
    </row>
    <row r="8" spans="3:32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K8" s="5" t="s">
        <v>9</v>
      </c>
      <c r="L8" s="5" t="s">
        <v>10</v>
      </c>
      <c r="M8" s="5" t="s">
        <v>11</v>
      </c>
      <c r="N8" s="5" t="s">
        <v>13</v>
      </c>
      <c r="O8" s="5" t="s">
        <v>12</v>
      </c>
      <c r="P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  <c r="AA8" s="5" t="s">
        <v>9</v>
      </c>
      <c r="AB8" s="5" t="s">
        <v>10</v>
      </c>
      <c r="AC8" s="5" t="s">
        <v>11</v>
      </c>
      <c r="AD8" s="5" t="s">
        <v>13</v>
      </c>
      <c r="AE8" s="5" t="s">
        <v>12</v>
      </c>
      <c r="AF8" s="5" t="s">
        <v>14</v>
      </c>
    </row>
    <row r="9" spans="2:32" ht="12.75">
      <c r="B9" t="s">
        <v>7</v>
      </c>
      <c r="C9" s="3">
        <f>AVERAGE(D16:D23)</f>
        <v>2503662.5</v>
      </c>
      <c r="D9" s="3">
        <f>AVERAGE(D26:D28)</f>
        <v>2502600</v>
      </c>
      <c r="E9" s="3">
        <f>AVERAGE(D31:D34)</f>
        <v>2503275</v>
      </c>
      <c r="F9" s="3">
        <f>(E9/C9-1)*100</f>
        <v>-0.015477325717827561</v>
      </c>
      <c r="G9" s="4">
        <f>(D9/C9-1)*100</f>
        <v>-0.04243782858113221</v>
      </c>
      <c r="H9" s="3">
        <f>D9-C9</f>
        <v>-1062.5</v>
      </c>
      <c r="J9" t="s">
        <v>7</v>
      </c>
      <c r="K9" s="3">
        <f>AVERAGE(L16:L23)</f>
        <v>2467087.5</v>
      </c>
      <c r="L9" s="3">
        <f>AVERAGE(L26:L28)</f>
        <v>2465866.6666666665</v>
      </c>
      <c r="M9" s="3">
        <f>AVERAGE(L31:L34)</f>
        <v>2466600</v>
      </c>
      <c r="N9" s="3">
        <f>(M9/K9-1)*100</f>
        <v>-0.01976014227302869</v>
      </c>
      <c r="O9" s="4">
        <f>(L9/K9-1)*100</f>
        <v>-0.04948480073501127</v>
      </c>
      <c r="P9" s="3">
        <f>L9-K9</f>
        <v>-1220.8333333334886</v>
      </c>
      <c r="R9" t="s">
        <v>7</v>
      </c>
      <c r="S9" s="3">
        <f>AVERAGE(T16:T23)</f>
        <v>2496250</v>
      </c>
      <c r="T9" s="3">
        <f>AVERAGE(T26:T28)</f>
        <v>2496800</v>
      </c>
      <c r="U9" s="3">
        <f>AVERAGE(T31:T34)</f>
        <v>2496433.3333333335</v>
      </c>
      <c r="V9" s="3">
        <f>(U9/S9-1)*100</f>
        <v>0.007344349858118271</v>
      </c>
      <c r="W9" s="4">
        <f>(T9/S9-1)*100</f>
        <v>0.022033049574354813</v>
      </c>
      <c r="X9" s="3">
        <f>T9-S9</f>
        <v>550</v>
      </c>
      <c r="Z9" t="s">
        <v>7</v>
      </c>
      <c r="AA9" s="3">
        <f>AVERAGE(AB16:AB23)</f>
        <v>2501500</v>
      </c>
      <c r="AB9" s="3">
        <f>AVERAGE(AB26:AB28)</f>
        <v>2501900</v>
      </c>
      <c r="AC9" s="3">
        <f>AVERAGE(AB31:AB34)</f>
        <v>2501666.6666666665</v>
      </c>
      <c r="AD9" s="3">
        <f>(AC9/AA9-1)*100</f>
        <v>0.006662669065216065</v>
      </c>
      <c r="AE9" s="4">
        <f>(AB9/AA9-1)*100</f>
        <v>0.01599040575654964</v>
      </c>
      <c r="AF9" s="3">
        <f>AB9-AA9</f>
        <v>400</v>
      </c>
    </row>
    <row r="10" spans="2:32" ht="12.75">
      <c r="B10" t="s">
        <v>8</v>
      </c>
      <c r="C10">
        <f>STDEV(D16:D23)</f>
        <v>130.24701806293191</v>
      </c>
      <c r="D10">
        <f>STDEV(D26:D28)</f>
        <v>173.20508075688772</v>
      </c>
      <c r="E10">
        <f>STDEV(D31:D34)</f>
        <v>221.7355782608345</v>
      </c>
      <c r="G10" s="4">
        <f>(D10/C10-1)*100</f>
        <v>32.98199324087374</v>
      </c>
      <c r="H10">
        <f>SQRT(C10^2+D10^2)</f>
        <v>216.71244937540092</v>
      </c>
      <c r="J10" t="s">
        <v>8</v>
      </c>
      <c r="K10">
        <f>STDEV(L16:L23)</f>
        <v>318.1980515339464</v>
      </c>
      <c r="L10">
        <f>STDEV(L26:L28)</f>
        <v>115.47005665701823</v>
      </c>
      <c r="M10">
        <f>STDEV(L31:L34)</f>
        <v>264.5751311064591</v>
      </c>
      <c r="O10" s="4">
        <f>(L10/K10-1)*100</f>
        <v>-63.71126218392335</v>
      </c>
      <c r="P10">
        <f>SQRT(K10^2+L10^2)</f>
        <v>338.5016011548173</v>
      </c>
      <c r="R10" t="s">
        <v>8</v>
      </c>
      <c r="S10">
        <f>STDEV(T16:T23)</f>
        <v>287.84916685156975</v>
      </c>
      <c r="T10">
        <f>STDEV(T26:T28)</f>
        <v>173.20508075688772</v>
      </c>
      <c r="U10">
        <f>STDEV(T31:T34)</f>
        <v>57.73503255714852</v>
      </c>
      <c r="W10" s="4">
        <f>(T10/S10-1)*100</f>
        <v>-39.82783321856845</v>
      </c>
      <c r="X10">
        <f>SQRT(S10^2+T10^2)</f>
        <v>335.9421718944242</v>
      </c>
      <c r="Z10" t="s">
        <v>8</v>
      </c>
      <c r="AA10">
        <f>STDEV(AB16:AB23)</f>
        <v>185.16401995451028</v>
      </c>
      <c r="AB10">
        <f>STDEV(AB26:AB28)</f>
        <v>100</v>
      </c>
      <c r="AC10">
        <f>STDEV(AB31:AB34)</f>
        <v>57.73503255714852</v>
      </c>
      <c r="AE10" s="4">
        <f>(AB10/AA10-1)*100</f>
        <v>-45.993827513267824</v>
      </c>
      <c r="AF10">
        <f>SQRT(AA10^2+AB10^2)</f>
        <v>210.4417123236605</v>
      </c>
    </row>
    <row r="12" spans="2:26" ht="12.75">
      <c r="B12" t="s">
        <v>0</v>
      </c>
      <c r="J12" t="s">
        <v>19</v>
      </c>
      <c r="R12" t="s">
        <v>15</v>
      </c>
      <c r="Z12" t="s">
        <v>20</v>
      </c>
    </row>
    <row r="13" spans="2:27" ht="12.75">
      <c r="B13" s="1">
        <v>37899</v>
      </c>
      <c r="C13" s="2">
        <v>0.006944444444444444</v>
      </c>
      <c r="J13" s="1">
        <v>37899</v>
      </c>
      <c r="K13" s="2">
        <v>0.006944444444444444</v>
      </c>
      <c r="R13" s="1">
        <v>37899</v>
      </c>
      <c r="S13" s="2">
        <v>0.006944444444444444</v>
      </c>
      <c r="Z13" s="1">
        <v>37899</v>
      </c>
      <c r="AA13" s="2">
        <v>0.006944444444444444</v>
      </c>
    </row>
    <row r="14" spans="2:26" ht="12.75">
      <c r="B14" t="s">
        <v>1</v>
      </c>
      <c r="J14" t="s">
        <v>1</v>
      </c>
      <c r="R14" t="s">
        <v>1</v>
      </c>
      <c r="Z14" t="s">
        <v>1</v>
      </c>
    </row>
    <row r="15" spans="2:30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J15" t="s">
        <v>2</v>
      </c>
      <c r="K15" t="s">
        <v>3</v>
      </c>
      <c r="L15" t="s">
        <v>4</v>
      </c>
      <c r="M15" t="s">
        <v>5</v>
      </c>
      <c r="N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Z15" t="s">
        <v>2</v>
      </c>
      <c r="AA15" t="s">
        <v>3</v>
      </c>
      <c r="AB15" t="s">
        <v>4</v>
      </c>
      <c r="AC15" t="s">
        <v>5</v>
      </c>
      <c r="AD15" t="s">
        <v>6</v>
      </c>
    </row>
    <row r="16" spans="1:28" ht="12.75">
      <c r="A16" s="6">
        <f aca="true" t="shared" si="0" ref="A16:A34">(DATE(2003,5,9)+TIME(22,27,54))+(B16-3135356873.833)/(24*3600)</f>
        <v>37751.00754634259</v>
      </c>
      <c r="B16">
        <v>3135363051.837</v>
      </c>
      <c r="C16" s="3">
        <v>0.0005000624</v>
      </c>
      <c r="D16" s="3">
        <v>2503500</v>
      </c>
      <c r="I16" s="6">
        <f aca="true" t="shared" si="1" ref="I16:I33">(DATE(2003,5,9)+TIME(22,27,54))+(J16-3135356873.833)/(24*3600)</f>
        <v>37751.00758679398</v>
      </c>
      <c r="J16">
        <v>3135363055.332</v>
      </c>
      <c r="K16" s="3">
        <v>0.0005000621</v>
      </c>
      <c r="L16" s="3">
        <v>2466900</v>
      </c>
      <c r="Q16" s="6">
        <f aca="true" t="shared" si="2" ref="Q16:Q33">(DATE(2003,5,9)+TIME(22,27,54))+(R16-3135356873.833)/(24*3600)</f>
        <v>37751.0076215625</v>
      </c>
      <c r="R16">
        <v>3135363058.336</v>
      </c>
      <c r="S16" s="3">
        <v>0.0005000624</v>
      </c>
      <c r="T16" s="3">
        <v>2495700</v>
      </c>
      <c r="Y16" s="6">
        <f aca="true" t="shared" si="3" ref="Y16:Y33">(DATE(2003,5,9)+TIME(22,27,54))+(Z16-3135356873.833)/(24*3600)</f>
        <v>37751.00765634259</v>
      </c>
      <c r="Z16">
        <v>3135363061.341</v>
      </c>
      <c r="AA16" s="3">
        <v>0.0005000623</v>
      </c>
      <c r="AB16" s="3">
        <v>2501300</v>
      </c>
    </row>
    <row r="17" spans="1:28" ht="12.75">
      <c r="A17" s="6">
        <f t="shared" si="0"/>
        <v>37751.00769099537</v>
      </c>
      <c r="B17">
        <v>3135363064.335</v>
      </c>
      <c r="C17" s="3">
        <v>0.0005000631</v>
      </c>
      <c r="D17" s="3">
        <v>2503500</v>
      </c>
      <c r="I17" s="6">
        <f t="shared" si="1"/>
        <v>37751.00772576389</v>
      </c>
      <c r="J17">
        <v>3135363067.339</v>
      </c>
      <c r="K17" s="3">
        <v>0.0005000622</v>
      </c>
      <c r="L17" s="3">
        <v>2467000</v>
      </c>
      <c r="Q17" s="6">
        <f t="shared" si="2"/>
        <v>37751.007760416665</v>
      </c>
      <c r="R17">
        <v>3135363070.333</v>
      </c>
      <c r="S17" s="3">
        <v>0.0005000623</v>
      </c>
      <c r="T17" s="3">
        <v>2496200</v>
      </c>
      <c r="Y17" s="6">
        <f t="shared" si="3"/>
        <v>37751.007795196754</v>
      </c>
      <c r="Z17">
        <v>3135363073.338</v>
      </c>
      <c r="AA17" s="3">
        <v>0.0005000625</v>
      </c>
      <c r="AB17" s="3">
        <v>2501400</v>
      </c>
    </row>
    <row r="18" spans="1:28" ht="12.75">
      <c r="A18" s="6">
        <f t="shared" si="0"/>
        <v>37751.007829849535</v>
      </c>
      <c r="B18">
        <v>3135363076.332</v>
      </c>
      <c r="C18" s="3">
        <v>0.000500063</v>
      </c>
      <c r="D18" s="3">
        <v>2503600</v>
      </c>
      <c r="I18" s="6">
        <f t="shared" si="1"/>
        <v>37751.007864618055</v>
      </c>
      <c r="J18">
        <v>3135363079.336</v>
      </c>
      <c r="K18" s="3">
        <v>0.0005000624</v>
      </c>
      <c r="L18" s="3">
        <v>2467100</v>
      </c>
      <c r="Q18" s="6">
        <f t="shared" si="2"/>
        <v>37751.00789939815</v>
      </c>
      <c r="R18">
        <v>3135363082.341</v>
      </c>
      <c r="S18" s="3">
        <v>0.0005000624</v>
      </c>
      <c r="T18" s="3">
        <v>2496200</v>
      </c>
      <c r="Y18" s="6">
        <f t="shared" si="3"/>
        <v>37751.007934050926</v>
      </c>
      <c r="Z18">
        <v>3135363085.335</v>
      </c>
      <c r="AA18" s="3">
        <v>0.0005000624</v>
      </c>
      <c r="AB18" s="3">
        <v>2501400</v>
      </c>
    </row>
    <row r="19" spans="1:28" ht="12.75">
      <c r="A19" s="6">
        <f t="shared" si="0"/>
        <v>37751.007968819446</v>
      </c>
      <c r="B19">
        <v>3135363088.339</v>
      </c>
      <c r="C19" s="3">
        <v>0.0005000624</v>
      </c>
      <c r="D19" s="3">
        <v>2503600</v>
      </c>
      <c r="I19" s="6">
        <f t="shared" si="1"/>
        <v>37751.008003483796</v>
      </c>
      <c r="J19">
        <v>3135363091.334</v>
      </c>
      <c r="K19" s="3">
        <v>0.0005000622</v>
      </c>
      <c r="L19" s="3">
        <v>2466500</v>
      </c>
      <c r="Q19" s="6">
        <f t="shared" si="2"/>
        <v>37751.00803825231</v>
      </c>
      <c r="R19">
        <v>3135363094.338</v>
      </c>
      <c r="S19" s="3">
        <v>0.0005000619</v>
      </c>
      <c r="T19" s="3">
        <v>2496200</v>
      </c>
      <c r="Y19" s="6">
        <f t="shared" si="3"/>
        <v>37751.00807290509</v>
      </c>
      <c r="Z19">
        <v>3135363097.332</v>
      </c>
      <c r="AA19" s="3">
        <v>0.0005000625</v>
      </c>
      <c r="AB19" s="3">
        <v>2501500</v>
      </c>
    </row>
    <row r="20" spans="1:28" ht="12.75">
      <c r="A20" s="6">
        <f t="shared" si="0"/>
        <v>37751.008107685186</v>
      </c>
      <c r="B20">
        <v>3135363100.337</v>
      </c>
      <c r="C20" s="3">
        <v>0.0005000625</v>
      </c>
      <c r="D20" s="3">
        <v>2503800</v>
      </c>
      <c r="I20" s="6">
        <f t="shared" si="1"/>
        <v>37751.00814233796</v>
      </c>
      <c r="J20">
        <v>3135363103.331</v>
      </c>
      <c r="K20" s="3">
        <v>0.0005000623</v>
      </c>
      <c r="L20" s="3">
        <v>2467200</v>
      </c>
      <c r="Q20" s="6">
        <f t="shared" si="2"/>
        <v>37751.00817710648</v>
      </c>
      <c r="R20">
        <v>3135363106.335</v>
      </c>
      <c r="S20" s="3">
        <v>0.0005000624</v>
      </c>
      <c r="T20" s="3">
        <v>2496200</v>
      </c>
      <c r="Y20" s="6">
        <f t="shared" si="3"/>
        <v>37751.008211886576</v>
      </c>
      <c r="Z20">
        <v>3135363109.34</v>
      </c>
      <c r="AA20" s="3">
        <v>0.0005000628</v>
      </c>
      <c r="AB20" s="3">
        <v>2501900</v>
      </c>
    </row>
    <row r="21" spans="1:28" ht="12.75">
      <c r="A21" s="6">
        <f t="shared" si="0"/>
        <v>37751.00824653935</v>
      </c>
      <c r="B21">
        <v>3135363112.334</v>
      </c>
      <c r="C21" s="3">
        <v>0.0005000632</v>
      </c>
      <c r="D21" s="3">
        <v>2503800</v>
      </c>
      <c r="I21" s="6">
        <f t="shared" si="1"/>
        <v>37751.00828130787</v>
      </c>
      <c r="J21">
        <v>3135363115.338</v>
      </c>
      <c r="K21" s="3">
        <v>0.0005000625</v>
      </c>
      <c r="L21" s="3">
        <v>2467100</v>
      </c>
      <c r="Q21" s="6">
        <f t="shared" si="2"/>
        <v>37751.00831597222</v>
      </c>
      <c r="R21">
        <v>3135363118.333</v>
      </c>
      <c r="S21" s="3">
        <v>0.0005000621</v>
      </c>
      <c r="T21" s="3">
        <v>2496300</v>
      </c>
      <c r="Y21" s="6">
        <f t="shared" si="3"/>
        <v>37751.00835074074</v>
      </c>
      <c r="Z21">
        <v>3135363121.337</v>
      </c>
      <c r="AA21" s="3">
        <v>0.0005000625</v>
      </c>
      <c r="AB21" s="3">
        <v>2501400</v>
      </c>
    </row>
    <row r="22" spans="1:28" ht="12.75">
      <c r="A22" s="6">
        <f t="shared" si="0"/>
        <v>37751.008385393514</v>
      </c>
      <c r="B22">
        <v>3135363124.331</v>
      </c>
      <c r="C22" s="3">
        <v>0.0005000631</v>
      </c>
      <c r="D22" s="3">
        <v>2503700</v>
      </c>
      <c r="I22" s="6">
        <f t="shared" si="1"/>
        <v>37751.008420162034</v>
      </c>
      <c r="J22">
        <v>3135363127.335</v>
      </c>
      <c r="K22" s="3">
        <v>0.0005000625</v>
      </c>
      <c r="L22" s="3">
        <v>2467600</v>
      </c>
      <c r="Q22" s="6">
        <f t="shared" si="2"/>
        <v>37751.00845494213</v>
      </c>
      <c r="R22">
        <v>3135363130.34</v>
      </c>
      <c r="S22" s="3">
        <v>0.0005000625</v>
      </c>
      <c r="T22" s="3">
        <v>2496500</v>
      </c>
      <c r="Y22" s="6">
        <f t="shared" si="3"/>
        <v>37751.00848959491</v>
      </c>
      <c r="Z22">
        <v>3135363133.334</v>
      </c>
      <c r="AA22" s="3">
        <v>0.0005000628</v>
      </c>
      <c r="AB22" s="3">
        <v>2501600</v>
      </c>
    </row>
    <row r="23" spans="1:28" ht="12.75">
      <c r="A23" s="6">
        <f t="shared" si="0"/>
        <v>37751.008524363424</v>
      </c>
      <c r="B23">
        <v>3135363136.338</v>
      </c>
      <c r="C23" s="3">
        <v>0.0005000632</v>
      </c>
      <c r="D23" s="3">
        <v>2503800</v>
      </c>
      <c r="I23" s="6">
        <f t="shared" si="1"/>
        <v>37751.00855902778</v>
      </c>
      <c r="J23">
        <v>3135363139.333</v>
      </c>
      <c r="K23" s="3">
        <v>0.0005000624</v>
      </c>
      <c r="L23" s="3">
        <v>2467300</v>
      </c>
      <c r="Q23" s="6">
        <f t="shared" si="2"/>
        <v>37751.008593796294</v>
      </c>
      <c r="R23">
        <v>3135363142.337</v>
      </c>
      <c r="S23" s="3">
        <v>0.0005000625</v>
      </c>
      <c r="T23" s="3">
        <v>2496700</v>
      </c>
      <c r="Y23" s="6">
        <f t="shared" si="3"/>
        <v>37751.00862844907</v>
      </c>
      <c r="Z23">
        <v>3135363145.331</v>
      </c>
      <c r="AA23" s="3">
        <v>0.0005000627</v>
      </c>
      <c r="AB23" s="3">
        <v>2501500</v>
      </c>
    </row>
    <row r="24" spans="1:28" ht="12.75">
      <c r="A24" s="6">
        <f t="shared" si="0"/>
        <v>37751.008663229164</v>
      </c>
      <c r="B24">
        <v>3135363148.336</v>
      </c>
      <c r="C24" s="3">
        <v>0.0005000622</v>
      </c>
      <c r="D24" s="3">
        <v>2503900</v>
      </c>
      <c r="I24" s="6">
        <f t="shared" si="1"/>
        <v>37751.008697997684</v>
      </c>
      <c r="J24">
        <v>3135363151.34</v>
      </c>
      <c r="K24" s="3">
        <v>0.0005000625</v>
      </c>
      <c r="L24" s="3">
        <v>2467200</v>
      </c>
      <c r="Q24" s="6">
        <f t="shared" si="2"/>
        <v>37751.008732650465</v>
      </c>
      <c r="R24">
        <v>3135363154.334</v>
      </c>
      <c r="S24" s="3">
        <v>0.0005000624</v>
      </c>
      <c r="T24" s="3">
        <v>2496400</v>
      </c>
      <c r="Y24" s="6">
        <f t="shared" si="3"/>
        <v>37751.008767430554</v>
      </c>
      <c r="Z24">
        <v>3135363157.339</v>
      </c>
      <c r="AA24" s="3">
        <v>0.0005000624</v>
      </c>
      <c r="AB24" s="3">
        <v>2501700</v>
      </c>
    </row>
    <row r="25" spans="1:28" ht="12.75">
      <c r="A25" s="6">
        <f t="shared" si="0"/>
        <v>37751.008802083335</v>
      </c>
      <c r="B25">
        <v>3135363160.333</v>
      </c>
      <c r="C25" s="3">
        <v>0.000500063</v>
      </c>
      <c r="D25" s="3">
        <v>2504200</v>
      </c>
      <c r="I25" s="6">
        <f t="shared" si="1"/>
        <v>37751.00883685185</v>
      </c>
      <c r="J25">
        <v>3135363163.337</v>
      </c>
      <c r="K25" s="3">
        <v>0.0005000622</v>
      </c>
      <c r="L25" s="3">
        <v>2467300</v>
      </c>
      <c r="Q25" s="6">
        <f t="shared" si="2"/>
        <v>37751.0088715162</v>
      </c>
      <c r="R25">
        <v>3135363166.332</v>
      </c>
      <c r="S25" s="3">
        <v>0.0005000631</v>
      </c>
      <c r="T25" s="3">
        <v>2496500</v>
      </c>
      <c r="Y25" s="6">
        <f t="shared" si="3"/>
        <v>37751.00890628472</v>
      </c>
      <c r="Z25">
        <v>3135363169.336</v>
      </c>
      <c r="AA25" s="3">
        <v>0.0005000627</v>
      </c>
      <c r="AB25" s="3">
        <v>2501800</v>
      </c>
    </row>
    <row r="26" spans="1:28" ht="12.75">
      <c r="A26" s="6">
        <f t="shared" si="0"/>
        <v>37751.008958321756</v>
      </c>
      <c r="B26">
        <v>3135363173.832</v>
      </c>
      <c r="C26" s="3">
        <v>0.0005000625</v>
      </c>
      <c r="D26" s="3">
        <v>2502500</v>
      </c>
      <c r="I26" s="6">
        <f t="shared" si="1"/>
        <v>37751.0090046875</v>
      </c>
      <c r="J26">
        <v>3135363177.838</v>
      </c>
      <c r="K26" s="3">
        <v>0.0005000624</v>
      </c>
      <c r="L26" s="3">
        <v>2466000</v>
      </c>
      <c r="Q26" s="6">
        <f t="shared" si="2"/>
        <v>37751.00904513889</v>
      </c>
      <c r="R26">
        <v>3135363181.333</v>
      </c>
      <c r="S26" s="3">
        <v>0.0005000628</v>
      </c>
      <c r="T26" s="3">
        <v>2497000</v>
      </c>
      <c r="Y26" s="6">
        <f t="shared" si="3"/>
        <v>37751.0090799074</v>
      </c>
      <c r="Z26">
        <v>3135363184.337</v>
      </c>
      <c r="AA26" s="3">
        <v>0.0005000625</v>
      </c>
      <c r="AB26" s="3">
        <v>2501900</v>
      </c>
    </row>
    <row r="27" spans="1:28" ht="12.75">
      <c r="A27" s="6">
        <f t="shared" si="0"/>
        <v>37751.00911457175</v>
      </c>
      <c r="B27">
        <v>3135363187.332</v>
      </c>
      <c r="C27" s="3">
        <v>0.0005000625</v>
      </c>
      <c r="D27" s="3">
        <v>2502800</v>
      </c>
      <c r="I27" s="6">
        <f t="shared" si="1"/>
        <v>37751.00914934028</v>
      </c>
      <c r="J27">
        <v>3135363190.336</v>
      </c>
      <c r="K27" s="3">
        <v>0.0005000619</v>
      </c>
      <c r="L27" s="3">
        <v>2465800</v>
      </c>
      <c r="Q27" s="6">
        <f t="shared" si="2"/>
        <v>37751.0091841088</v>
      </c>
      <c r="R27">
        <v>3135363193.34</v>
      </c>
      <c r="S27" s="3">
        <v>0.0005000622</v>
      </c>
      <c r="T27" s="3">
        <v>2496700</v>
      </c>
      <c r="Y27" s="6">
        <f t="shared" si="3"/>
        <v>37751.00921877315</v>
      </c>
      <c r="Z27">
        <v>3135363196.335</v>
      </c>
      <c r="AA27" s="3">
        <v>0.0005000622</v>
      </c>
      <c r="AB27" s="3">
        <v>2502000</v>
      </c>
    </row>
    <row r="28" spans="1:28" ht="12.75">
      <c r="A28" s="6">
        <f t="shared" si="0"/>
        <v>37751.00925354167</v>
      </c>
      <c r="B28">
        <v>3135363199.339</v>
      </c>
      <c r="C28" s="3">
        <v>0.0005000625</v>
      </c>
      <c r="D28" s="3">
        <v>2502500</v>
      </c>
      <c r="I28" s="6">
        <f t="shared" si="1"/>
        <v>37751.009288194444</v>
      </c>
      <c r="J28">
        <v>3135363202.333</v>
      </c>
      <c r="K28" s="3">
        <v>0.0005000617</v>
      </c>
      <c r="L28" s="3">
        <v>2465800</v>
      </c>
      <c r="Q28" s="6">
        <f t="shared" si="2"/>
        <v>37751.00932297453</v>
      </c>
      <c r="R28">
        <v>3135363205.338</v>
      </c>
      <c r="S28" s="3">
        <v>0.0005000622</v>
      </c>
      <c r="T28" s="3">
        <v>2496700</v>
      </c>
      <c r="Y28" s="6">
        <f t="shared" si="3"/>
        <v>37751.009357627314</v>
      </c>
      <c r="Z28">
        <v>3135363208.332</v>
      </c>
      <c r="AA28" s="3">
        <v>0.0005000618</v>
      </c>
      <c r="AB28" s="3">
        <v>2501800</v>
      </c>
    </row>
    <row r="29" spans="1:28" ht="12.75">
      <c r="A29" s="6">
        <f t="shared" si="0"/>
        <v>37751.009392395834</v>
      </c>
      <c r="B29">
        <v>3135363211.336</v>
      </c>
      <c r="C29" s="3">
        <v>0.0005000625</v>
      </c>
      <c r="D29" s="3">
        <v>2502300</v>
      </c>
      <c r="I29" s="6">
        <f t="shared" si="1"/>
        <v>37751.00942717592</v>
      </c>
      <c r="J29">
        <v>3135363214.341</v>
      </c>
      <c r="K29" s="3">
        <v>0.0005000622</v>
      </c>
      <c r="L29" s="3">
        <v>2465600</v>
      </c>
      <c r="Q29" s="6">
        <f t="shared" si="2"/>
        <v>37751.009461828704</v>
      </c>
      <c r="R29">
        <v>3135363217.335</v>
      </c>
      <c r="S29" s="3">
        <v>0.0005000628</v>
      </c>
      <c r="T29" s="3">
        <v>2496500</v>
      </c>
      <c r="Y29" s="6">
        <f t="shared" si="3"/>
        <v>37751.009496597224</v>
      </c>
      <c r="Z29">
        <v>3135363220.339</v>
      </c>
      <c r="AA29" s="3">
        <v>0.0005000627</v>
      </c>
      <c r="AB29" s="3">
        <v>2501800</v>
      </c>
    </row>
    <row r="30" spans="1:28" ht="12.75">
      <c r="A30" s="6">
        <f t="shared" si="0"/>
        <v>37751.00953125</v>
      </c>
      <c r="B30">
        <v>3135363223.333</v>
      </c>
      <c r="C30" s="3">
        <v>0.0005000626</v>
      </c>
      <c r="D30" s="3">
        <v>2503300</v>
      </c>
      <c r="I30" s="6">
        <f t="shared" si="1"/>
        <v>37751.00956603009</v>
      </c>
      <c r="J30">
        <v>3135363226.338</v>
      </c>
      <c r="K30" s="3">
        <v>0.0005000622</v>
      </c>
      <c r="L30" s="3">
        <v>2466700</v>
      </c>
      <c r="Q30" s="6">
        <f t="shared" si="2"/>
        <v>37751.00960068287</v>
      </c>
      <c r="R30">
        <v>3135363229.332</v>
      </c>
      <c r="S30" s="3">
        <v>0.0005000629</v>
      </c>
      <c r="T30" s="3">
        <v>2496700</v>
      </c>
      <c r="Y30" s="6">
        <f t="shared" si="3"/>
        <v>37751.00963545139</v>
      </c>
      <c r="Z30">
        <v>3135363232.336</v>
      </c>
      <c r="AA30" s="3">
        <v>0.0005000631</v>
      </c>
      <c r="AB30" s="3">
        <v>2501900</v>
      </c>
    </row>
    <row r="31" spans="1:28" ht="12.75">
      <c r="A31" s="6">
        <f t="shared" si="0"/>
        <v>37751.009670231484</v>
      </c>
      <c r="B31">
        <v>3135363235.341</v>
      </c>
      <c r="C31" s="3">
        <v>0.0005000632</v>
      </c>
      <c r="D31" s="3">
        <v>2503500</v>
      </c>
      <c r="I31" s="6">
        <f t="shared" si="1"/>
        <v>37751.00970488426</v>
      </c>
      <c r="J31">
        <v>3135363238.335</v>
      </c>
      <c r="K31" s="3">
        <v>0.0005000622</v>
      </c>
      <c r="L31" s="3">
        <v>2466700</v>
      </c>
      <c r="Q31" s="6">
        <f t="shared" si="2"/>
        <v>37751.00973965278</v>
      </c>
      <c r="R31">
        <v>3135363241.339</v>
      </c>
      <c r="S31" s="3">
        <v>0.0005000624</v>
      </c>
      <c r="T31" s="3">
        <v>2496500</v>
      </c>
      <c r="Y31" s="6">
        <f t="shared" si="3"/>
        <v>37751.00977431713</v>
      </c>
      <c r="Z31">
        <v>3135363244.334</v>
      </c>
      <c r="AA31" s="3">
        <v>0.0005000625</v>
      </c>
      <c r="AB31" s="3">
        <v>2501700</v>
      </c>
    </row>
    <row r="32" spans="1:28" ht="12.75">
      <c r="A32" s="6">
        <f t="shared" si="0"/>
        <v>37751.009826469905</v>
      </c>
      <c r="B32">
        <v>3135363248.84</v>
      </c>
      <c r="C32" s="3">
        <v>0.0005000629</v>
      </c>
      <c r="D32" s="3">
        <v>2503000</v>
      </c>
      <c r="I32" s="6">
        <f t="shared" si="1"/>
        <v>37751.00987271991</v>
      </c>
      <c r="J32">
        <v>3135363252.836</v>
      </c>
      <c r="K32" s="3">
        <v>0.0005000628</v>
      </c>
      <c r="L32" s="3">
        <v>2466800</v>
      </c>
      <c r="Q32" s="6">
        <f t="shared" si="2"/>
        <v>37751.00991317129</v>
      </c>
      <c r="R32">
        <v>3135363256.331</v>
      </c>
      <c r="S32" s="3">
        <v>0.0005000626</v>
      </c>
      <c r="T32" s="3">
        <v>2496400</v>
      </c>
      <c r="Y32" s="6">
        <f t="shared" si="3"/>
        <v>37751.00994793981</v>
      </c>
      <c r="Z32">
        <v>3135363259.335</v>
      </c>
      <c r="AA32" s="3">
        <v>0.0005000624</v>
      </c>
      <c r="AB32" s="3">
        <v>2501700</v>
      </c>
    </row>
    <row r="33" spans="1:28" ht="12.75">
      <c r="A33" s="6">
        <f t="shared" si="0"/>
        <v>37751.00998271991</v>
      </c>
      <c r="B33">
        <v>3135363262.34</v>
      </c>
      <c r="C33" s="3">
        <v>0.0005000629</v>
      </c>
      <c r="D33" s="3">
        <v>2503200</v>
      </c>
      <c r="I33" s="6">
        <f t="shared" si="1"/>
        <v>37751.01001737268</v>
      </c>
      <c r="J33">
        <v>3135363265.334</v>
      </c>
      <c r="K33" s="3">
        <v>0.0005000626</v>
      </c>
      <c r="L33" s="3">
        <v>2466300</v>
      </c>
      <c r="Q33" s="6">
        <f t="shared" si="2"/>
        <v>37751.0100521412</v>
      </c>
      <c r="R33">
        <v>3135363268.338</v>
      </c>
      <c r="S33" s="3">
        <v>0.0005000629</v>
      </c>
      <c r="T33" s="3">
        <v>2496400</v>
      </c>
      <c r="Y33" s="6">
        <f t="shared" si="3"/>
        <v>37751.01008100694</v>
      </c>
      <c r="Z33">
        <v>3135363270.832</v>
      </c>
      <c r="AA33" s="3">
        <v>0.000500063</v>
      </c>
      <c r="AB33" s="3">
        <v>2501600</v>
      </c>
    </row>
    <row r="34" spans="1:25" ht="12.75">
      <c r="A34" s="6">
        <f t="shared" si="0"/>
        <v>37751.01011577546</v>
      </c>
      <c r="B34">
        <v>3135363273.836</v>
      </c>
      <c r="C34" s="3">
        <v>0.0005000635</v>
      </c>
      <c r="D34" s="3">
        <v>2503400</v>
      </c>
      <c r="I34" s="6"/>
      <c r="Q34" s="6"/>
      <c r="Y34" s="6"/>
    </row>
    <row r="37" spans="11:28" ht="12.75">
      <c r="K37" s="3"/>
      <c r="L37" s="3"/>
      <c r="AA37" s="3"/>
      <c r="AB37" s="3"/>
    </row>
    <row r="38" spans="3:28" ht="12.75">
      <c r="C38" s="3"/>
      <c r="D38" s="3"/>
      <c r="K38" s="3"/>
      <c r="L38" s="3"/>
      <c r="AA38" s="3"/>
      <c r="AB38" s="3"/>
    </row>
    <row r="39" spans="3:28" ht="12.75">
      <c r="C39" s="3"/>
      <c r="D39" s="3"/>
      <c r="K39" s="3"/>
      <c r="L39" s="3"/>
      <c r="S39" s="3"/>
      <c r="T39" s="3"/>
      <c r="AA39" s="3"/>
      <c r="AB39" s="3"/>
    </row>
    <row r="40" spans="3:28" ht="12.75">
      <c r="C40" s="3"/>
      <c r="D40" s="3"/>
      <c r="K40" s="3"/>
      <c r="L40" s="3"/>
      <c r="S40" s="3"/>
      <c r="T40" s="3"/>
      <c r="AA40" s="3"/>
      <c r="AB40" s="3"/>
    </row>
    <row r="41" spans="3:28" ht="12.75">
      <c r="C41" s="3"/>
      <c r="D41" s="3"/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20" ht="12.75">
      <c r="C48" s="3"/>
      <c r="D48" s="3"/>
      <c r="K48" s="3"/>
      <c r="S48" s="3"/>
      <c r="T48" s="3"/>
    </row>
    <row r="49" spans="3:20" ht="12.75">
      <c r="C49" s="3"/>
      <c r="D49" s="3"/>
      <c r="S49" s="3"/>
      <c r="T49" s="3"/>
    </row>
    <row r="50" spans="3:20" ht="12.75">
      <c r="C50" s="3"/>
      <c r="D50" s="3"/>
      <c r="S50" s="3"/>
      <c r="T50" s="3"/>
    </row>
    <row r="51" spans="3:20" ht="12.75">
      <c r="C51" s="3"/>
      <c r="D51" s="3"/>
      <c r="S51" s="3"/>
      <c r="T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gguaglio</cp:lastModifiedBy>
  <dcterms:created xsi:type="dcterms:W3CDTF">2003-05-19T13:29:59Z</dcterms:created>
  <dcterms:modified xsi:type="dcterms:W3CDTF">2003-05-23T12:15:38Z</dcterms:modified>
  <cp:category/>
  <cp:version/>
  <cp:contentType/>
  <cp:contentStatus/>
</cp:coreProperties>
</file>