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9320" windowHeight="14760" activeTab="0"/>
  </bookViews>
  <sheets>
    <sheet name="cables" sheetId="1" r:id="rId1"/>
  </sheets>
  <definedNames/>
  <calcPr fullCalcOnLoad="1"/>
</workbook>
</file>

<file path=xl/sharedStrings.xml><?xml version="1.0" encoding="utf-8"?>
<sst xmlns="http://schemas.openxmlformats.org/spreadsheetml/2006/main" count="252" uniqueCount="38">
  <si>
    <t>Planning de fabrication des cables BNC BL LHC</t>
  </si>
  <si>
    <t>BNC Signal</t>
  </si>
  <si>
    <t>BNC HT</t>
  </si>
  <si>
    <t>Type cable</t>
  </si>
  <si>
    <t>CB50</t>
  </si>
  <si>
    <t>CBH50</t>
  </si>
  <si>
    <t>Type connecteurs</t>
  </si>
  <si>
    <t>11BNC-50-3-69C</t>
  </si>
  <si>
    <t>11 SHV 50-2-18C</t>
  </si>
  <si>
    <t>Date livraison</t>
  </si>
  <si>
    <t>Pos</t>
  </si>
  <si>
    <t>Nombre</t>
  </si>
  <si>
    <t>Longueur</t>
  </si>
  <si>
    <t>Comm.</t>
  </si>
  <si>
    <t>Secteur 7-8</t>
  </si>
  <si>
    <t>cm</t>
  </si>
  <si>
    <t>Secteur 5-6</t>
  </si>
  <si>
    <t>Config 2</t>
  </si>
  <si>
    <t>Livrés</t>
  </si>
  <si>
    <t>Total</t>
  </si>
  <si>
    <t>Secteur 8-1</t>
  </si>
  <si>
    <t>Secteur 6-7</t>
  </si>
  <si>
    <t>Config 1</t>
  </si>
  <si>
    <t>Secteur 4-5</t>
  </si>
  <si>
    <t>Secteur 2-3</t>
  </si>
  <si>
    <t>Secteur 3-4</t>
  </si>
  <si>
    <t>Secteur 1-2</t>
  </si>
  <si>
    <t>Livrés BNC HT</t>
  </si>
  <si>
    <t>Quantité totale</t>
  </si>
  <si>
    <t>m</t>
  </si>
  <si>
    <t>Modifier longueur Cable HT 2 et 3 + 6cm</t>
  </si>
  <si>
    <t>Installed</t>
  </si>
  <si>
    <t>Installation started</t>
  </si>
  <si>
    <t xml:space="preserve">Cables in  tunnel </t>
  </si>
  <si>
    <t>Cables in  lab</t>
  </si>
  <si>
    <t>Received 8/6/07</t>
  </si>
  <si>
    <t>Cable SEM-IC</t>
  </si>
  <si>
    <t>11/6/2007 Livrés 600 BNC 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</si>
</sst>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C]dd\-mmm\-yy;@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3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3">
      <selection activeCell="T9" sqref="T9"/>
    </sheetView>
  </sheetViews>
  <sheetFormatPr defaultColWidth="9.140625" defaultRowHeight="12.75"/>
  <cols>
    <col min="1" max="1" width="17.28125" style="4" customWidth="1"/>
    <col min="2" max="2" width="7.7109375" style="0" customWidth="1"/>
    <col min="4" max="4" width="9.28125" style="0" customWidth="1"/>
    <col min="5" max="5" width="8.00390625" style="3" customWidth="1"/>
    <col min="9" max="9" width="9.140625" style="3" customWidth="1"/>
    <col min="10" max="10" width="18.57421875" style="4" customWidth="1"/>
    <col min="11" max="11" width="7.7109375" style="0" customWidth="1"/>
    <col min="14" max="14" width="8.00390625" style="0" customWidth="1"/>
    <col min="15" max="15" width="7.421875" style="0" customWidth="1"/>
  </cols>
  <sheetData>
    <row r="1" spans="1:11" ht="15.75">
      <c r="A1" s="1">
        <v>39266</v>
      </c>
      <c r="B1" s="2" t="s">
        <v>0</v>
      </c>
      <c r="K1" s="2" t="s">
        <v>0</v>
      </c>
    </row>
    <row r="3" spans="3:16" ht="12.75">
      <c r="C3" s="4" t="s">
        <v>1</v>
      </c>
      <c r="G3" s="4" t="s">
        <v>2</v>
      </c>
      <c r="L3" s="4" t="s">
        <v>1</v>
      </c>
      <c r="P3" s="4" t="s">
        <v>2</v>
      </c>
    </row>
    <row r="5" spans="2:17" ht="12.75">
      <c r="B5" s="5" t="s">
        <v>3</v>
      </c>
      <c r="D5" s="3" t="s">
        <v>4</v>
      </c>
      <c r="E5" s="6"/>
      <c r="F5" s="5" t="s">
        <v>3</v>
      </c>
      <c r="H5" s="3" t="s">
        <v>5</v>
      </c>
      <c r="K5" s="5" t="s">
        <v>3</v>
      </c>
      <c r="M5" s="3" t="s">
        <v>4</v>
      </c>
      <c r="N5" s="6"/>
      <c r="O5" s="5" t="s">
        <v>3</v>
      </c>
      <c r="Q5" s="3" t="s">
        <v>5</v>
      </c>
    </row>
    <row r="6" spans="2:17" ht="12.75">
      <c r="B6" t="s">
        <v>6</v>
      </c>
      <c r="D6" s="3" t="s">
        <v>7</v>
      </c>
      <c r="E6" s="6"/>
      <c r="F6" t="s">
        <v>6</v>
      </c>
      <c r="H6" s="3" t="s">
        <v>8</v>
      </c>
      <c r="K6" t="s">
        <v>6</v>
      </c>
      <c r="M6" s="3" t="s">
        <v>7</v>
      </c>
      <c r="N6" s="6"/>
      <c r="O6" t="s">
        <v>6</v>
      </c>
      <c r="Q6" s="3" t="s">
        <v>8</v>
      </c>
    </row>
    <row r="7" spans="1:15" ht="12.75">
      <c r="A7" s="33" t="s">
        <v>30</v>
      </c>
      <c r="D7" s="4"/>
      <c r="E7" s="7"/>
      <c r="F7" s="4"/>
      <c r="M7" s="4"/>
      <c r="N7" s="8"/>
      <c r="O7" s="4"/>
    </row>
    <row r="8" spans="1:14" ht="12.75">
      <c r="A8" s="4" t="s">
        <v>9</v>
      </c>
      <c r="E8" s="6"/>
      <c r="J8" s="4" t="s">
        <v>9</v>
      </c>
      <c r="N8" s="9"/>
    </row>
    <row r="9" spans="5:14" ht="12.75">
      <c r="E9" s="6"/>
      <c r="N9" s="9"/>
    </row>
    <row r="10" spans="1:18" ht="12.75">
      <c r="A10" s="37">
        <v>38964</v>
      </c>
      <c r="B10" s="3" t="s">
        <v>10</v>
      </c>
      <c r="C10" s="24" t="s">
        <v>11</v>
      </c>
      <c r="D10" s="3" t="s">
        <v>12</v>
      </c>
      <c r="E10" s="29" t="s">
        <v>13</v>
      </c>
      <c r="F10" s="3" t="s">
        <v>10</v>
      </c>
      <c r="G10" s="24" t="s">
        <v>11</v>
      </c>
      <c r="H10" s="3" t="s">
        <v>12</v>
      </c>
      <c r="I10" s="31" t="s">
        <v>13</v>
      </c>
      <c r="J10" s="10">
        <v>39150</v>
      </c>
      <c r="K10" s="3" t="s">
        <v>10</v>
      </c>
      <c r="L10" s="3" t="s">
        <v>11</v>
      </c>
      <c r="M10" s="3" t="s">
        <v>12</v>
      </c>
      <c r="N10" s="6" t="s">
        <v>13</v>
      </c>
      <c r="O10" s="3" t="s">
        <v>10</v>
      </c>
      <c r="P10" s="3" t="s">
        <v>11</v>
      </c>
      <c r="Q10" s="3" t="s">
        <v>12</v>
      </c>
      <c r="R10" s="11" t="s">
        <v>13</v>
      </c>
    </row>
    <row r="11" spans="1:17" ht="12.75">
      <c r="A11" s="12" t="s">
        <v>14</v>
      </c>
      <c r="B11" s="3"/>
      <c r="C11" s="25"/>
      <c r="D11" s="3" t="s">
        <v>15</v>
      </c>
      <c r="E11" s="29"/>
      <c r="F11" s="3"/>
      <c r="G11" s="25"/>
      <c r="H11" s="3" t="s">
        <v>15</v>
      </c>
      <c r="I11" s="24"/>
      <c r="J11" s="12" t="s">
        <v>16</v>
      </c>
      <c r="K11" s="3"/>
      <c r="M11" s="3" t="s">
        <v>15</v>
      </c>
      <c r="N11" s="9"/>
      <c r="O11" s="3"/>
      <c r="Q11" s="3" t="s">
        <v>15</v>
      </c>
    </row>
    <row r="12" spans="1:14" ht="12.75">
      <c r="A12" s="5" t="s">
        <v>17</v>
      </c>
      <c r="C12" s="24"/>
      <c r="E12" s="29"/>
      <c r="G12" s="25"/>
      <c r="I12" s="24"/>
      <c r="J12" s="5" t="s">
        <v>17</v>
      </c>
      <c r="L12" s="3"/>
      <c r="N12" s="9"/>
    </row>
    <row r="13" spans="1:18" ht="12.75">
      <c r="A13" s="13"/>
      <c r="B13" s="3">
        <v>1</v>
      </c>
      <c r="C13" s="26">
        <v>45</v>
      </c>
      <c r="D13" s="15">
        <f>586+1</f>
        <v>587</v>
      </c>
      <c r="E13" s="29" t="s">
        <v>18</v>
      </c>
      <c r="F13" s="3">
        <v>1</v>
      </c>
      <c r="G13" s="26">
        <v>45</v>
      </c>
      <c r="H13" s="15">
        <v>479</v>
      </c>
      <c r="I13" s="24" t="s">
        <v>18</v>
      </c>
      <c r="K13" s="3">
        <v>1</v>
      </c>
      <c r="L13" s="26">
        <v>45</v>
      </c>
      <c r="M13" s="15">
        <f>586+1</f>
        <v>587</v>
      </c>
      <c r="N13" s="29" t="s">
        <v>18</v>
      </c>
      <c r="O13" s="3">
        <v>1</v>
      </c>
      <c r="P13" s="26">
        <v>45</v>
      </c>
      <c r="Q13" s="15">
        <v>479</v>
      </c>
      <c r="R13" s="31" t="s">
        <v>18</v>
      </c>
    </row>
    <row r="14" spans="1:18" ht="12.75">
      <c r="A14" s="13" t="s">
        <v>31</v>
      </c>
      <c r="B14" s="3">
        <v>2</v>
      </c>
      <c r="C14" s="26">
        <v>45</v>
      </c>
      <c r="D14" s="15">
        <f>484+1</f>
        <v>485</v>
      </c>
      <c r="E14" s="29" t="s">
        <v>18</v>
      </c>
      <c r="F14" s="3">
        <v>2</v>
      </c>
      <c r="G14" s="26">
        <v>45</v>
      </c>
      <c r="H14" s="15">
        <v>235</v>
      </c>
      <c r="I14" s="24" t="s">
        <v>18</v>
      </c>
      <c r="J14" s="13"/>
      <c r="K14" s="3">
        <v>2</v>
      </c>
      <c r="L14" s="26">
        <v>45</v>
      </c>
      <c r="M14" s="15">
        <f>484+1</f>
        <v>485</v>
      </c>
      <c r="N14" s="29" t="s">
        <v>18</v>
      </c>
      <c r="O14" s="3">
        <v>2</v>
      </c>
      <c r="P14" s="26">
        <v>45</v>
      </c>
      <c r="Q14" s="34">
        <v>241</v>
      </c>
      <c r="R14" s="31" t="s">
        <v>18</v>
      </c>
    </row>
    <row r="15" spans="1:18" ht="12.75">
      <c r="A15" s="13"/>
      <c r="B15" s="3">
        <v>3</v>
      </c>
      <c r="C15" s="26">
        <v>45</v>
      </c>
      <c r="D15" s="15">
        <f>473+1</f>
        <v>474</v>
      </c>
      <c r="E15" s="29" t="s">
        <v>18</v>
      </c>
      <c r="F15" s="3">
        <v>3</v>
      </c>
      <c r="G15" s="26">
        <v>45</v>
      </c>
      <c r="H15" s="15">
        <v>273</v>
      </c>
      <c r="I15" s="24" t="s">
        <v>18</v>
      </c>
      <c r="J15" s="13" t="s">
        <v>34</v>
      </c>
      <c r="K15" s="3">
        <v>3</v>
      </c>
      <c r="L15" s="26">
        <v>45</v>
      </c>
      <c r="M15" s="15">
        <f>473+1</f>
        <v>474</v>
      </c>
      <c r="N15" s="29" t="s">
        <v>18</v>
      </c>
      <c r="O15" s="3">
        <v>3</v>
      </c>
      <c r="P15" s="26">
        <v>45</v>
      </c>
      <c r="Q15" s="34">
        <v>279</v>
      </c>
      <c r="R15" s="31" t="s">
        <v>18</v>
      </c>
    </row>
    <row r="16" spans="1:18" ht="12.75">
      <c r="A16" s="13"/>
      <c r="B16" s="3">
        <v>4</v>
      </c>
      <c r="C16" s="26">
        <v>45</v>
      </c>
      <c r="D16" s="15">
        <f>681+1</f>
        <v>682</v>
      </c>
      <c r="E16" s="29" t="s">
        <v>18</v>
      </c>
      <c r="F16" s="3">
        <v>4</v>
      </c>
      <c r="G16" s="26">
        <v>45</v>
      </c>
      <c r="H16" s="15">
        <v>286</v>
      </c>
      <c r="I16" s="24" t="s">
        <v>18</v>
      </c>
      <c r="J16" s="13"/>
      <c r="K16" s="3">
        <v>4</v>
      </c>
      <c r="L16" s="26">
        <v>45</v>
      </c>
      <c r="M16" s="15">
        <f>681+1</f>
        <v>682</v>
      </c>
      <c r="N16" s="29" t="s">
        <v>18</v>
      </c>
      <c r="O16" s="3">
        <v>4</v>
      </c>
      <c r="P16" s="26">
        <v>45</v>
      </c>
      <c r="Q16" s="15">
        <v>286</v>
      </c>
      <c r="R16" s="31" t="s">
        <v>18</v>
      </c>
    </row>
    <row r="17" spans="1:18" ht="12.75">
      <c r="A17" s="13"/>
      <c r="B17" s="3">
        <v>5</v>
      </c>
      <c r="C17" s="26">
        <v>45</v>
      </c>
      <c r="D17" s="15">
        <f>721+1</f>
        <v>722</v>
      </c>
      <c r="E17" s="29" t="s">
        <v>18</v>
      </c>
      <c r="F17" s="3">
        <v>5</v>
      </c>
      <c r="G17" s="26">
        <v>45</v>
      </c>
      <c r="H17" s="15">
        <v>415</v>
      </c>
      <c r="I17" s="24" t="s">
        <v>18</v>
      </c>
      <c r="J17" s="13" t="s">
        <v>33</v>
      </c>
      <c r="K17" s="3">
        <v>5</v>
      </c>
      <c r="L17" s="26">
        <v>45</v>
      </c>
      <c r="M17" s="15">
        <f>721+1</f>
        <v>722</v>
      </c>
      <c r="N17" s="29" t="s">
        <v>18</v>
      </c>
      <c r="O17" s="3">
        <v>5</v>
      </c>
      <c r="P17" s="26">
        <v>45</v>
      </c>
      <c r="Q17" s="15">
        <v>415</v>
      </c>
      <c r="R17" s="31" t="s">
        <v>18</v>
      </c>
    </row>
    <row r="18" spans="1:18" ht="12.75">
      <c r="A18" s="13"/>
      <c r="B18" s="3">
        <v>6</v>
      </c>
      <c r="C18" s="26">
        <v>45</v>
      </c>
      <c r="D18" s="15">
        <f>1072+1</f>
        <v>1073</v>
      </c>
      <c r="E18" s="29" t="s">
        <v>18</v>
      </c>
      <c r="F18" s="3">
        <v>6</v>
      </c>
      <c r="G18" s="26">
        <v>45</v>
      </c>
      <c r="H18" s="15">
        <v>1072</v>
      </c>
      <c r="I18" s="24" t="s">
        <v>18</v>
      </c>
      <c r="J18" s="13"/>
      <c r="K18" s="3">
        <v>6</v>
      </c>
      <c r="L18" s="26">
        <v>45</v>
      </c>
      <c r="M18" s="15">
        <f>1072+1</f>
        <v>1073</v>
      </c>
      <c r="N18" s="29" t="s">
        <v>18</v>
      </c>
      <c r="O18" s="3">
        <v>6</v>
      </c>
      <c r="P18" s="26">
        <v>45</v>
      </c>
      <c r="Q18" s="15">
        <v>1072</v>
      </c>
      <c r="R18" s="31" t="s">
        <v>18</v>
      </c>
    </row>
    <row r="19" spans="1:14" ht="12.75">
      <c r="A19" s="13"/>
      <c r="C19" s="24"/>
      <c r="D19" s="14"/>
      <c r="E19" s="29"/>
      <c r="G19" s="25"/>
      <c r="I19" s="24"/>
      <c r="J19" s="13"/>
      <c r="L19" s="3"/>
      <c r="M19" s="14"/>
      <c r="N19" s="9"/>
    </row>
    <row r="20" spans="1:16" ht="12.75">
      <c r="A20" s="13"/>
      <c r="B20" s="3" t="s">
        <v>19</v>
      </c>
      <c r="C20" s="24">
        <f>SUM(C13:C19)</f>
        <v>270</v>
      </c>
      <c r="D20" s="14"/>
      <c r="E20" s="32"/>
      <c r="F20" s="3" t="s">
        <v>19</v>
      </c>
      <c r="G20" s="24">
        <f>SUM(G13:G19)</f>
        <v>270</v>
      </c>
      <c r="I20" s="24"/>
      <c r="J20" s="13"/>
      <c r="K20" s="3" t="s">
        <v>19</v>
      </c>
      <c r="L20" s="24">
        <f>SUM(L13:L19)</f>
        <v>270</v>
      </c>
      <c r="M20" s="14"/>
      <c r="N20" s="9"/>
      <c r="O20" s="3" t="s">
        <v>19</v>
      </c>
      <c r="P20" s="24">
        <f>SUM(P13:P19)</f>
        <v>270</v>
      </c>
    </row>
    <row r="21" spans="1:18" ht="12.75">
      <c r="A21" s="16"/>
      <c r="B21" s="17"/>
      <c r="C21" s="27"/>
      <c r="D21" s="17"/>
      <c r="E21" s="30"/>
      <c r="F21" s="17"/>
      <c r="G21" s="27"/>
      <c r="H21" s="17"/>
      <c r="I21" s="28"/>
      <c r="J21" s="16"/>
      <c r="K21" s="17"/>
      <c r="L21" s="17"/>
      <c r="M21" s="17"/>
      <c r="N21" s="20"/>
      <c r="O21" s="17"/>
      <c r="P21" s="17"/>
      <c r="Q21" s="17"/>
      <c r="R21" s="17"/>
    </row>
    <row r="22" spans="1:14" ht="12.75">
      <c r="A22" s="13"/>
      <c r="C22" s="25"/>
      <c r="E22" s="29"/>
      <c r="G22" s="25"/>
      <c r="I22" s="24"/>
      <c r="J22" s="13"/>
      <c r="N22" s="21"/>
    </row>
    <row r="23" spans="1:18" ht="12.75">
      <c r="A23" s="37">
        <v>39031</v>
      </c>
      <c r="B23" s="3" t="s">
        <v>10</v>
      </c>
      <c r="C23" s="24" t="s">
        <v>11</v>
      </c>
      <c r="D23" s="3" t="s">
        <v>12</v>
      </c>
      <c r="E23" s="29" t="s">
        <v>13</v>
      </c>
      <c r="F23" s="3" t="s">
        <v>10</v>
      </c>
      <c r="G23" s="24" t="s">
        <v>11</v>
      </c>
      <c r="H23" s="3" t="s">
        <v>12</v>
      </c>
      <c r="I23" s="31" t="s">
        <v>13</v>
      </c>
      <c r="J23" s="37">
        <v>39185</v>
      </c>
      <c r="K23" s="3" t="s">
        <v>10</v>
      </c>
      <c r="L23" s="3" t="s">
        <v>11</v>
      </c>
      <c r="M23" s="3" t="s">
        <v>12</v>
      </c>
      <c r="N23" s="6" t="s">
        <v>13</v>
      </c>
      <c r="O23" s="3" t="s">
        <v>10</v>
      </c>
      <c r="P23" s="3" t="s">
        <v>11</v>
      </c>
      <c r="Q23" s="3" t="s">
        <v>12</v>
      </c>
      <c r="R23" s="11" t="s">
        <v>13</v>
      </c>
    </row>
    <row r="24" spans="1:17" ht="12.75">
      <c r="A24" s="12" t="s">
        <v>20</v>
      </c>
      <c r="B24" s="3"/>
      <c r="C24" s="25"/>
      <c r="D24" s="3" t="s">
        <v>15</v>
      </c>
      <c r="E24" s="29"/>
      <c r="F24" s="3"/>
      <c r="G24" s="25"/>
      <c r="H24" s="3" t="s">
        <v>15</v>
      </c>
      <c r="I24" s="24"/>
      <c r="J24" s="12" t="s">
        <v>21</v>
      </c>
      <c r="K24" s="3"/>
      <c r="M24" s="3" t="s">
        <v>15</v>
      </c>
      <c r="N24" s="9"/>
      <c r="O24" s="3"/>
      <c r="Q24" s="3" t="s">
        <v>15</v>
      </c>
    </row>
    <row r="25" spans="1:14" ht="12.75">
      <c r="A25" s="5" t="s">
        <v>22</v>
      </c>
      <c r="C25" s="24"/>
      <c r="E25" s="29"/>
      <c r="G25" s="25"/>
      <c r="I25" s="24"/>
      <c r="J25" s="5" t="s">
        <v>17</v>
      </c>
      <c r="L25" s="3"/>
      <c r="N25" s="9"/>
    </row>
    <row r="26" spans="1:18" ht="12.75">
      <c r="A26" s="13"/>
      <c r="B26" s="3">
        <v>1</v>
      </c>
      <c r="C26" s="26">
        <v>45</v>
      </c>
      <c r="D26" s="22">
        <f>677+1</f>
        <v>678</v>
      </c>
      <c r="E26" s="29" t="s">
        <v>18</v>
      </c>
      <c r="F26" s="3">
        <v>1</v>
      </c>
      <c r="G26" s="26">
        <v>45</v>
      </c>
      <c r="H26" s="22">
        <v>479</v>
      </c>
      <c r="I26" s="31" t="s">
        <v>18</v>
      </c>
      <c r="J26" s="13"/>
      <c r="K26" s="3">
        <v>1</v>
      </c>
      <c r="L26" s="26">
        <v>45</v>
      </c>
      <c r="M26" s="15">
        <f>586+1</f>
        <v>587</v>
      </c>
      <c r="N26" s="29" t="s">
        <v>18</v>
      </c>
      <c r="O26" s="3">
        <v>1</v>
      </c>
      <c r="P26" s="26">
        <v>45</v>
      </c>
      <c r="Q26" s="15">
        <v>479</v>
      </c>
      <c r="R26" s="31" t="s">
        <v>18</v>
      </c>
    </row>
    <row r="27" spans="1:18" ht="12.75">
      <c r="A27" s="13" t="s">
        <v>33</v>
      </c>
      <c r="B27" s="3">
        <v>2</v>
      </c>
      <c r="C27" s="26">
        <v>45</v>
      </c>
      <c r="D27" s="22">
        <f>392+1</f>
        <v>393</v>
      </c>
      <c r="E27" s="29" t="s">
        <v>18</v>
      </c>
      <c r="F27" s="3">
        <v>2</v>
      </c>
      <c r="G27" s="26">
        <v>45</v>
      </c>
      <c r="H27" s="22">
        <v>235</v>
      </c>
      <c r="I27" s="31" t="s">
        <v>18</v>
      </c>
      <c r="J27" s="13" t="s">
        <v>34</v>
      </c>
      <c r="K27" s="3">
        <v>2</v>
      </c>
      <c r="L27" s="26">
        <v>45</v>
      </c>
      <c r="M27" s="15">
        <f>484+1</f>
        <v>485</v>
      </c>
      <c r="N27" s="29" t="s">
        <v>18</v>
      </c>
      <c r="O27" s="3">
        <v>2</v>
      </c>
      <c r="P27" s="26">
        <v>45</v>
      </c>
      <c r="Q27" s="34">
        <v>241</v>
      </c>
      <c r="R27" s="31" t="s">
        <v>18</v>
      </c>
    </row>
    <row r="28" spans="1:18" ht="12.75">
      <c r="A28" s="13" t="s">
        <v>32</v>
      </c>
      <c r="B28" s="3">
        <v>3</v>
      </c>
      <c r="C28" s="26">
        <v>45</v>
      </c>
      <c r="D28" s="22">
        <f>564+1</f>
        <v>565</v>
      </c>
      <c r="E28" s="29" t="s">
        <v>18</v>
      </c>
      <c r="F28" s="3">
        <v>3</v>
      </c>
      <c r="G28" s="26">
        <v>45</v>
      </c>
      <c r="H28" s="22">
        <v>273</v>
      </c>
      <c r="I28" s="31" t="s">
        <v>18</v>
      </c>
      <c r="J28" s="13" t="s">
        <v>35</v>
      </c>
      <c r="K28" s="3">
        <v>3</v>
      </c>
      <c r="L28" s="26">
        <v>45</v>
      </c>
      <c r="M28" s="15">
        <f>473+1</f>
        <v>474</v>
      </c>
      <c r="N28" s="29" t="s">
        <v>18</v>
      </c>
      <c r="O28" s="3">
        <v>3</v>
      </c>
      <c r="P28" s="26">
        <v>45</v>
      </c>
      <c r="Q28" s="34">
        <v>279</v>
      </c>
      <c r="R28" s="31" t="s">
        <v>18</v>
      </c>
    </row>
    <row r="29" spans="1:18" ht="12.75">
      <c r="A29" s="13"/>
      <c r="B29" s="3">
        <v>4</v>
      </c>
      <c r="C29" s="26">
        <v>45</v>
      </c>
      <c r="D29" s="22">
        <f>590+1</f>
        <v>591</v>
      </c>
      <c r="E29" s="29" t="s">
        <v>18</v>
      </c>
      <c r="F29" s="3">
        <v>4</v>
      </c>
      <c r="G29" s="26">
        <v>45</v>
      </c>
      <c r="H29" s="22">
        <v>286</v>
      </c>
      <c r="I29" s="31" t="s">
        <v>18</v>
      </c>
      <c r="J29" s="13"/>
      <c r="K29" s="3">
        <v>4</v>
      </c>
      <c r="L29" s="26">
        <v>45</v>
      </c>
      <c r="M29" s="15">
        <f>681+1</f>
        <v>682</v>
      </c>
      <c r="N29" s="29" t="s">
        <v>18</v>
      </c>
      <c r="O29" s="3">
        <v>4</v>
      </c>
      <c r="P29" s="26">
        <v>45</v>
      </c>
      <c r="Q29" s="15">
        <v>286</v>
      </c>
      <c r="R29" s="31" t="s">
        <v>18</v>
      </c>
    </row>
    <row r="30" spans="1:18" ht="12.75">
      <c r="A30" s="13"/>
      <c r="B30" s="3">
        <v>5</v>
      </c>
      <c r="C30" s="26">
        <v>45</v>
      </c>
      <c r="D30" s="22">
        <f>812+1</f>
        <v>813</v>
      </c>
      <c r="E30" s="29" t="s">
        <v>18</v>
      </c>
      <c r="F30" s="3">
        <v>5</v>
      </c>
      <c r="G30" s="26">
        <v>45</v>
      </c>
      <c r="H30" s="22">
        <v>415</v>
      </c>
      <c r="I30" s="31" t="s">
        <v>18</v>
      </c>
      <c r="J30" s="13"/>
      <c r="K30" s="3">
        <v>5</v>
      </c>
      <c r="L30" s="26">
        <v>45</v>
      </c>
      <c r="M30" s="15">
        <f>721+1</f>
        <v>722</v>
      </c>
      <c r="N30" s="29" t="s">
        <v>18</v>
      </c>
      <c r="O30" s="3">
        <v>5</v>
      </c>
      <c r="P30" s="26">
        <v>45</v>
      </c>
      <c r="Q30" s="15">
        <v>415</v>
      </c>
      <c r="R30" s="31" t="s">
        <v>18</v>
      </c>
    </row>
    <row r="31" spans="1:18" ht="12.75">
      <c r="A31" s="13"/>
      <c r="B31" s="3">
        <v>6</v>
      </c>
      <c r="C31" s="26">
        <v>45</v>
      </c>
      <c r="D31" s="22">
        <f>979+1</f>
        <v>980</v>
      </c>
      <c r="E31" s="29" t="s">
        <v>18</v>
      </c>
      <c r="F31" s="3">
        <v>6</v>
      </c>
      <c r="G31" s="26">
        <v>45</v>
      </c>
      <c r="H31" s="22">
        <v>979</v>
      </c>
      <c r="I31" s="31" t="s">
        <v>18</v>
      </c>
      <c r="J31" s="13"/>
      <c r="K31" s="3">
        <v>6</v>
      </c>
      <c r="L31" s="26">
        <v>45</v>
      </c>
      <c r="M31" s="15">
        <f>1072+1</f>
        <v>1073</v>
      </c>
      <c r="N31" s="29" t="s">
        <v>18</v>
      </c>
      <c r="O31" s="3">
        <v>6</v>
      </c>
      <c r="P31" s="26">
        <v>45</v>
      </c>
      <c r="Q31" s="15">
        <v>1072</v>
      </c>
      <c r="R31" s="31" t="s">
        <v>18</v>
      </c>
    </row>
    <row r="32" spans="1:14" ht="12.75">
      <c r="A32" s="13"/>
      <c r="C32" s="24"/>
      <c r="D32" s="14"/>
      <c r="E32" s="29"/>
      <c r="G32" s="25"/>
      <c r="I32" s="24"/>
      <c r="J32" s="13"/>
      <c r="L32" s="24"/>
      <c r="M32" s="14"/>
      <c r="N32" s="9"/>
    </row>
    <row r="33" spans="1:16" ht="12.75">
      <c r="A33" s="13"/>
      <c r="B33" s="3" t="s">
        <v>19</v>
      </c>
      <c r="C33" s="24">
        <f>SUM(C26:C32)</f>
        <v>270</v>
      </c>
      <c r="D33" s="14"/>
      <c r="E33" s="29"/>
      <c r="F33" s="3" t="s">
        <v>19</v>
      </c>
      <c r="G33" s="24">
        <f>SUM(G26:G32)</f>
        <v>270</v>
      </c>
      <c r="I33" s="24"/>
      <c r="J33" s="13"/>
      <c r="K33" s="3" t="s">
        <v>19</v>
      </c>
      <c r="L33" s="24">
        <f>SUM(L26:L32)</f>
        <v>270</v>
      </c>
      <c r="M33" s="14"/>
      <c r="N33" s="9"/>
      <c r="O33" s="3" t="s">
        <v>19</v>
      </c>
      <c r="P33" s="24">
        <f>SUM(P26:P32)</f>
        <v>270</v>
      </c>
    </row>
    <row r="34" spans="1:18" ht="12.75">
      <c r="A34" s="16"/>
      <c r="B34" s="19"/>
      <c r="C34" s="28"/>
      <c r="D34" s="23"/>
      <c r="E34" s="30"/>
      <c r="F34" s="19"/>
      <c r="G34" s="28"/>
      <c r="H34" s="17"/>
      <c r="I34" s="28"/>
      <c r="J34" s="16"/>
      <c r="K34" s="17"/>
      <c r="L34" s="17"/>
      <c r="M34" s="17"/>
      <c r="N34" s="20"/>
      <c r="O34" s="17"/>
      <c r="P34" s="17"/>
      <c r="Q34" s="17"/>
      <c r="R34" s="17"/>
    </row>
    <row r="35" spans="1:14" ht="12.75">
      <c r="A35" s="13"/>
      <c r="C35" s="25"/>
      <c r="E35" s="29"/>
      <c r="G35" s="25"/>
      <c r="I35" s="24"/>
      <c r="J35" s="13"/>
      <c r="N35" s="9"/>
    </row>
    <row r="36" spans="1:18" ht="12.75">
      <c r="A36" s="37">
        <v>39090</v>
      </c>
      <c r="B36" s="3" t="s">
        <v>10</v>
      </c>
      <c r="C36" s="24" t="s">
        <v>11</v>
      </c>
      <c r="D36" s="3" t="s">
        <v>12</v>
      </c>
      <c r="E36" s="29" t="s">
        <v>13</v>
      </c>
      <c r="F36" s="3" t="s">
        <v>10</v>
      </c>
      <c r="G36" s="24" t="s">
        <v>11</v>
      </c>
      <c r="H36" s="3" t="s">
        <v>12</v>
      </c>
      <c r="I36" s="31" t="s">
        <v>13</v>
      </c>
      <c r="J36" s="37">
        <v>39213</v>
      </c>
      <c r="K36" s="3" t="s">
        <v>10</v>
      </c>
      <c r="L36" s="3" t="s">
        <v>11</v>
      </c>
      <c r="M36" s="3" t="s">
        <v>12</v>
      </c>
      <c r="N36" s="6" t="s">
        <v>13</v>
      </c>
      <c r="O36" s="3" t="s">
        <v>10</v>
      </c>
      <c r="P36" s="3" t="s">
        <v>11</v>
      </c>
      <c r="Q36" s="3" t="s">
        <v>12</v>
      </c>
      <c r="R36" s="11" t="s">
        <v>13</v>
      </c>
    </row>
    <row r="37" spans="1:17" ht="12.75">
      <c r="A37" s="12" t="s">
        <v>23</v>
      </c>
      <c r="B37" s="3"/>
      <c r="C37" s="25"/>
      <c r="D37" s="3" t="s">
        <v>15</v>
      </c>
      <c r="E37" s="29"/>
      <c r="F37" s="3"/>
      <c r="G37" s="25"/>
      <c r="H37" s="3" t="s">
        <v>15</v>
      </c>
      <c r="I37" s="24"/>
      <c r="J37" s="12" t="s">
        <v>24</v>
      </c>
      <c r="K37" s="3"/>
      <c r="M37" s="3" t="s">
        <v>15</v>
      </c>
      <c r="N37" s="9"/>
      <c r="O37" s="3"/>
      <c r="Q37" s="3" t="s">
        <v>15</v>
      </c>
    </row>
    <row r="38" spans="1:14" ht="12.75">
      <c r="A38" s="5" t="s">
        <v>22</v>
      </c>
      <c r="C38" s="24"/>
      <c r="E38" s="29"/>
      <c r="G38" s="25"/>
      <c r="I38" s="24"/>
      <c r="J38" s="5" t="s">
        <v>22</v>
      </c>
      <c r="L38" s="3"/>
      <c r="N38" s="9"/>
    </row>
    <row r="39" spans="1:18" ht="12.75">
      <c r="A39" s="37">
        <v>39093</v>
      </c>
      <c r="B39" s="3">
        <v>1</v>
      </c>
      <c r="C39" s="26">
        <v>45</v>
      </c>
      <c r="D39" s="22">
        <f>677+1</f>
        <v>678</v>
      </c>
      <c r="E39" s="29" t="s">
        <v>18</v>
      </c>
      <c r="F39" s="3">
        <v>1</v>
      </c>
      <c r="G39" s="26">
        <v>45</v>
      </c>
      <c r="H39" s="22">
        <v>479</v>
      </c>
      <c r="I39" s="31" t="s">
        <v>18</v>
      </c>
      <c r="J39" s="13"/>
      <c r="K39" s="3">
        <v>1</v>
      </c>
      <c r="L39" s="26">
        <v>45</v>
      </c>
      <c r="M39" s="22">
        <f>677+1</f>
        <v>678</v>
      </c>
      <c r="N39" s="29" t="s">
        <v>18</v>
      </c>
      <c r="O39" s="3">
        <v>1</v>
      </c>
      <c r="P39" s="26">
        <v>45</v>
      </c>
      <c r="Q39" s="22">
        <v>479</v>
      </c>
      <c r="R39" s="31" t="s">
        <v>18</v>
      </c>
    </row>
    <row r="40" spans="1:18" ht="12.75">
      <c r="A40" s="13" t="s">
        <v>27</v>
      </c>
      <c r="B40" s="3">
        <v>2</v>
      </c>
      <c r="C40" s="26">
        <v>45</v>
      </c>
      <c r="D40" s="22">
        <f>392+1</f>
        <v>393</v>
      </c>
      <c r="E40" s="29" t="s">
        <v>18</v>
      </c>
      <c r="F40" s="3">
        <v>2</v>
      </c>
      <c r="G40" s="26">
        <v>45</v>
      </c>
      <c r="H40" s="22">
        <v>235</v>
      </c>
      <c r="I40" s="31" t="s">
        <v>18</v>
      </c>
      <c r="J40" s="13" t="s">
        <v>34</v>
      </c>
      <c r="K40" s="3">
        <v>2</v>
      </c>
      <c r="L40" s="26">
        <v>45</v>
      </c>
      <c r="M40" s="22">
        <f>392+1</f>
        <v>393</v>
      </c>
      <c r="N40" s="29" t="s">
        <v>18</v>
      </c>
      <c r="O40" s="3">
        <v>2</v>
      </c>
      <c r="P40" s="26">
        <v>45</v>
      </c>
      <c r="Q40" s="35">
        <v>241</v>
      </c>
      <c r="R40" s="31" t="s">
        <v>18</v>
      </c>
    </row>
    <row r="41" spans="1:18" ht="12.75">
      <c r="A41" s="13">
        <v>3200</v>
      </c>
      <c r="B41" s="3">
        <v>3</v>
      </c>
      <c r="C41" s="26">
        <v>45</v>
      </c>
      <c r="D41" s="22">
        <f>564+1</f>
        <v>565</v>
      </c>
      <c r="E41" s="29" t="s">
        <v>18</v>
      </c>
      <c r="F41" s="3">
        <v>3</v>
      </c>
      <c r="G41" s="26">
        <v>45</v>
      </c>
      <c r="H41" s="22">
        <v>273</v>
      </c>
      <c r="I41" s="31" t="s">
        <v>18</v>
      </c>
      <c r="J41" s="13"/>
      <c r="K41" s="3">
        <v>3</v>
      </c>
      <c r="L41" s="26">
        <v>45</v>
      </c>
      <c r="M41" s="22">
        <f>564+1</f>
        <v>565</v>
      </c>
      <c r="N41" s="29" t="s">
        <v>18</v>
      </c>
      <c r="O41" s="3">
        <v>3</v>
      </c>
      <c r="P41" s="26">
        <v>45</v>
      </c>
      <c r="Q41" s="35">
        <v>279</v>
      </c>
      <c r="R41" s="31" t="s">
        <v>18</v>
      </c>
    </row>
    <row r="42" spans="1:18" ht="12.75">
      <c r="A42" s="13"/>
      <c r="B42" s="3">
        <v>4</v>
      </c>
      <c r="C42" s="26">
        <v>45</v>
      </c>
      <c r="D42" s="22">
        <f>590+1</f>
        <v>591</v>
      </c>
      <c r="E42" s="29" t="s">
        <v>18</v>
      </c>
      <c r="F42" s="3">
        <v>4</v>
      </c>
      <c r="G42" s="26">
        <v>45</v>
      </c>
      <c r="H42" s="22">
        <v>286</v>
      </c>
      <c r="I42" s="31" t="s">
        <v>18</v>
      </c>
      <c r="J42" s="13"/>
      <c r="K42" s="3">
        <v>4</v>
      </c>
      <c r="L42" s="26">
        <v>45</v>
      </c>
      <c r="M42" s="22">
        <f>590+1</f>
        <v>591</v>
      </c>
      <c r="N42" s="29" t="s">
        <v>18</v>
      </c>
      <c r="O42" s="3">
        <v>4</v>
      </c>
      <c r="P42" s="26">
        <v>45</v>
      </c>
      <c r="Q42" s="22">
        <v>286</v>
      </c>
      <c r="R42" s="31" t="s">
        <v>18</v>
      </c>
    </row>
    <row r="43" spans="1:18" ht="12.75">
      <c r="A43" s="13" t="s">
        <v>33</v>
      </c>
      <c r="B43" s="3">
        <v>5</v>
      </c>
      <c r="C43" s="26">
        <v>45</v>
      </c>
      <c r="D43" s="22">
        <f>812+1</f>
        <v>813</v>
      </c>
      <c r="E43" s="29" t="s">
        <v>18</v>
      </c>
      <c r="F43" s="3">
        <v>5</v>
      </c>
      <c r="G43" s="26">
        <v>45</v>
      </c>
      <c r="H43" s="22">
        <v>415</v>
      </c>
      <c r="I43" s="31" t="s">
        <v>18</v>
      </c>
      <c r="J43" s="13"/>
      <c r="K43" s="3">
        <v>5</v>
      </c>
      <c r="L43" s="26">
        <v>45</v>
      </c>
      <c r="M43" s="22">
        <f>812+1</f>
        <v>813</v>
      </c>
      <c r="N43" s="29" t="s">
        <v>18</v>
      </c>
      <c r="O43" s="3">
        <v>5</v>
      </c>
      <c r="P43" s="26">
        <v>45</v>
      </c>
      <c r="Q43" s="22">
        <v>415</v>
      </c>
      <c r="R43" s="31" t="s">
        <v>18</v>
      </c>
    </row>
    <row r="44" spans="1:18" ht="12.75">
      <c r="A44" s="13" t="s">
        <v>32</v>
      </c>
      <c r="B44" s="3">
        <v>6</v>
      </c>
      <c r="C44" s="26">
        <v>45</v>
      </c>
      <c r="D44" s="22">
        <f>979+1</f>
        <v>980</v>
      </c>
      <c r="E44" s="29" t="s">
        <v>18</v>
      </c>
      <c r="F44" s="3">
        <v>6</v>
      </c>
      <c r="G44" s="26">
        <v>45</v>
      </c>
      <c r="H44" s="22">
        <v>979</v>
      </c>
      <c r="I44" s="31" t="s">
        <v>18</v>
      </c>
      <c r="J44" s="13" t="s">
        <v>35</v>
      </c>
      <c r="K44" s="3">
        <v>6</v>
      </c>
      <c r="L44" s="26">
        <v>45</v>
      </c>
      <c r="M44" s="22">
        <f>979+1</f>
        <v>980</v>
      </c>
      <c r="N44" s="29" t="s">
        <v>18</v>
      </c>
      <c r="O44" s="3">
        <v>6</v>
      </c>
      <c r="P44" s="26">
        <v>45</v>
      </c>
      <c r="Q44" s="22">
        <v>979</v>
      </c>
      <c r="R44" s="31" t="s">
        <v>18</v>
      </c>
    </row>
    <row r="45" spans="3:14" ht="12.75">
      <c r="C45" s="24"/>
      <c r="D45" s="14"/>
      <c r="E45" s="29"/>
      <c r="G45" s="25"/>
      <c r="I45" s="24"/>
      <c r="L45" s="3"/>
      <c r="M45" s="14"/>
      <c r="N45" s="9"/>
    </row>
    <row r="46" spans="1:16" ht="12.75">
      <c r="A46" s="13"/>
      <c r="B46" s="3" t="s">
        <v>19</v>
      </c>
      <c r="C46" s="24">
        <f>SUM(C39:C45)</f>
        <v>270</v>
      </c>
      <c r="D46" s="14"/>
      <c r="E46" s="32">
        <f>(SUM(D13:D44)*45)/100</f>
        <v>5428.35</v>
      </c>
      <c r="F46" s="3" t="s">
        <v>19</v>
      </c>
      <c r="G46" s="24">
        <f>SUM(G39:G45)</f>
        <v>270</v>
      </c>
      <c r="I46" s="36">
        <f>(SUM(H13:H44)*45)/100</f>
        <v>3642.3</v>
      </c>
      <c r="J46" s="13"/>
      <c r="K46" s="3" t="s">
        <v>19</v>
      </c>
      <c r="L46" s="24">
        <f>SUM(L39:L45)</f>
        <v>270</v>
      </c>
      <c r="M46" s="14"/>
      <c r="N46" s="9"/>
      <c r="O46" s="3" t="s">
        <v>19</v>
      </c>
      <c r="P46" s="24">
        <f>SUM(P39:P45)</f>
        <v>270</v>
      </c>
    </row>
    <row r="47" spans="1:18" ht="12.75">
      <c r="A47" s="16"/>
      <c r="B47" s="19"/>
      <c r="C47" s="19"/>
      <c r="D47" s="23"/>
      <c r="E47" s="18"/>
      <c r="F47" s="19"/>
      <c r="G47" s="19"/>
      <c r="H47" s="17"/>
      <c r="I47" s="19"/>
      <c r="J47" s="16"/>
      <c r="K47" s="19"/>
      <c r="L47" s="19"/>
      <c r="M47" s="23"/>
      <c r="N47" s="20"/>
      <c r="O47" s="19"/>
      <c r="P47" s="19"/>
      <c r="Q47" s="17"/>
      <c r="R47" s="17"/>
    </row>
    <row r="48" spans="1:18" ht="12.75">
      <c r="A48" s="13"/>
      <c r="E48" s="6"/>
      <c r="J48" s="10">
        <v>39241</v>
      </c>
      <c r="K48" s="3" t="s">
        <v>10</v>
      </c>
      <c r="L48" s="3" t="s">
        <v>11</v>
      </c>
      <c r="M48" s="3" t="s">
        <v>12</v>
      </c>
      <c r="N48" s="6" t="s">
        <v>13</v>
      </c>
      <c r="O48" s="3" t="s">
        <v>10</v>
      </c>
      <c r="P48" s="3" t="s">
        <v>11</v>
      </c>
      <c r="Q48" s="3" t="s">
        <v>12</v>
      </c>
      <c r="R48" s="11" t="s">
        <v>13</v>
      </c>
    </row>
    <row r="49" spans="1:17" ht="12.75">
      <c r="A49" s="37">
        <v>39123</v>
      </c>
      <c r="B49" s="3" t="s">
        <v>10</v>
      </c>
      <c r="C49" s="3" t="s">
        <v>11</v>
      </c>
      <c r="D49" s="3" t="s">
        <v>12</v>
      </c>
      <c r="E49" s="6" t="s">
        <v>13</v>
      </c>
      <c r="F49" s="3" t="s">
        <v>10</v>
      </c>
      <c r="G49" s="3" t="s">
        <v>11</v>
      </c>
      <c r="H49" s="3" t="s">
        <v>12</v>
      </c>
      <c r="I49" s="11" t="s">
        <v>13</v>
      </c>
      <c r="J49" s="12" t="s">
        <v>26</v>
      </c>
      <c r="K49" s="3"/>
      <c r="M49" s="3" t="s">
        <v>15</v>
      </c>
      <c r="N49" s="9"/>
      <c r="O49" s="3"/>
      <c r="Q49" s="3" t="s">
        <v>15</v>
      </c>
    </row>
    <row r="50" spans="1:14" ht="12.75">
      <c r="A50" s="12" t="s">
        <v>25</v>
      </c>
      <c r="B50" s="3"/>
      <c r="D50" s="3" t="s">
        <v>15</v>
      </c>
      <c r="E50" s="6"/>
      <c r="F50" s="3"/>
      <c r="H50" s="3" t="s">
        <v>15</v>
      </c>
      <c r="J50" s="5" t="s">
        <v>17</v>
      </c>
      <c r="L50" s="3"/>
      <c r="N50" s="9"/>
    </row>
    <row r="51" spans="1:18" ht="12.75">
      <c r="A51" s="5" t="s">
        <v>22</v>
      </c>
      <c r="C51" s="3"/>
      <c r="E51" s="6"/>
      <c r="J51" s="13"/>
      <c r="K51" s="3">
        <v>1</v>
      </c>
      <c r="L51" s="26">
        <v>45</v>
      </c>
      <c r="M51" s="15">
        <f>586+1</f>
        <v>587</v>
      </c>
      <c r="N51" s="29" t="s">
        <v>18</v>
      </c>
      <c r="O51" s="3">
        <v>1</v>
      </c>
      <c r="P51" s="26">
        <v>45</v>
      </c>
      <c r="Q51" s="15">
        <v>479</v>
      </c>
      <c r="R51" s="29" t="s">
        <v>18</v>
      </c>
    </row>
    <row r="52" spans="1:18" ht="12.75">
      <c r="A52" s="13"/>
      <c r="B52" s="3">
        <v>1</v>
      </c>
      <c r="C52" s="26">
        <v>45</v>
      </c>
      <c r="D52" s="22">
        <f>677+1</f>
        <v>678</v>
      </c>
      <c r="E52" s="29" t="s">
        <v>18</v>
      </c>
      <c r="F52" s="3">
        <v>1</v>
      </c>
      <c r="G52" s="26">
        <v>45</v>
      </c>
      <c r="H52" s="22">
        <v>479</v>
      </c>
      <c r="I52" s="31" t="s">
        <v>18</v>
      </c>
      <c r="J52" s="13"/>
      <c r="K52" s="3">
        <v>2</v>
      </c>
      <c r="L52" s="26">
        <v>45</v>
      </c>
      <c r="M52" s="15">
        <f>484+1</f>
        <v>485</v>
      </c>
      <c r="N52" s="29" t="s">
        <v>18</v>
      </c>
      <c r="O52" s="3">
        <v>2</v>
      </c>
      <c r="P52" s="26">
        <v>45</v>
      </c>
      <c r="Q52" s="34">
        <v>241</v>
      </c>
      <c r="R52" s="29" t="s">
        <v>18</v>
      </c>
    </row>
    <row r="53" spans="1:18" ht="12.75">
      <c r="A53" s="13"/>
      <c r="B53" s="3">
        <v>2</v>
      </c>
      <c r="C53" s="26">
        <v>45</v>
      </c>
      <c r="D53" s="22">
        <f>392+1</f>
        <v>393</v>
      </c>
      <c r="E53" s="29" t="s">
        <v>18</v>
      </c>
      <c r="F53" s="3">
        <v>2</v>
      </c>
      <c r="G53" s="26">
        <v>45</v>
      </c>
      <c r="H53" s="22">
        <v>235</v>
      </c>
      <c r="I53" s="31" t="s">
        <v>18</v>
      </c>
      <c r="J53" s="13"/>
      <c r="K53" s="3">
        <v>3</v>
      </c>
      <c r="L53" s="26">
        <v>45</v>
      </c>
      <c r="M53" s="15">
        <f>473+1</f>
        <v>474</v>
      </c>
      <c r="N53" s="29" t="s">
        <v>18</v>
      </c>
      <c r="O53" s="3">
        <v>3</v>
      </c>
      <c r="P53" s="26">
        <v>45</v>
      </c>
      <c r="Q53" s="34">
        <v>279</v>
      </c>
      <c r="R53" s="29" t="s">
        <v>18</v>
      </c>
    </row>
    <row r="54" spans="1:18" ht="12.75">
      <c r="A54" s="13" t="s">
        <v>33</v>
      </c>
      <c r="B54" s="3">
        <v>3</v>
      </c>
      <c r="C54" s="26">
        <v>45</v>
      </c>
      <c r="D54" s="22">
        <f>564+1</f>
        <v>565</v>
      </c>
      <c r="E54" s="29" t="s">
        <v>18</v>
      </c>
      <c r="F54" s="3">
        <v>3</v>
      </c>
      <c r="G54" s="26">
        <v>45</v>
      </c>
      <c r="H54" s="22">
        <v>273</v>
      </c>
      <c r="I54" s="31" t="s">
        <v>18</v>
      </c>
      <c r="J54" s="13"/>
      <c r="K54" s="3">
        <v>4</v>
      </c>
      <c r="L54" s="26">
        <v>45</v>
      </c>
      <c r="M54" s="15">
        <f>681+1</f>
        <v>682</v>
      </c>
      <c r="N54" s="29" t="s">
        <v>18</v>
      </c>
      <c r="O54" s="3">
        <v>4</v>
      </c>
      <c r="P54" s="26">
        <v>45</v>
      </c>
      <c r="Q54" s="15">
        <v>286</v>
      </c>
      <c r="R54" s="29" t="s">
        <v>18</v>
      </c>
    </row>
    <row r="55" spans="1:18" ht="12.75">
      <c r="A55" s="13"/>
      <c r="B55" s="3">
        <v>4</v>
      </c>
      <c r="C55" s="26">
        <v>45</v>
      </c>
      <c r="D55" s="22">
        <f>590+1</f>
        <v>591</v>
      </c>
      <c r="E55" s="29" t="s">
        <v>18</v>
      </c>
      <c r="F55" s="3">
        <v>4</v>
      </c>
      <c r="G55" s="26">
        <v>45</v>
      </c>
      <c r="H55" s="22">
        <v>286</v>
      </c>
      <c r="I55" s="31" t="s">
        <v>18</v>
      </c>
      <c r="J55" s="13"/>
      <c r="K55" s="3">
        <v>5</v>
      </c>
      <c r="L55" s="26">
        <v>45</v>
      </c>
      <c r="M55" s="15">
        <f>721+1</f>
        <v>722</v>
      </c>
      <c r="N55" s="29" t="s">
        <v>18</v>
      </c>
      <c r="O55" s="3">
        <v>5</v>
      </c>
      <c r="P55" s="26">
        <v>45</v>
      </c>
      <c r="Q55" s="15">
        <v>415</v>
      </c>
      <c r="R55" s="29" t="s">
        <v>18</v>
      </c>
    </row>
    <row r="56" spans="1:18" ht="12.75">
      <c r="A56" s="13"/>
      <c r="B56" s="3">
        <v>5</v>
      </c>
      <c r="C56" s="26">
        <v>45</v>
      </c>
      <c r="D56" s="22">
        <f>812+1</f>
        <v>813</v>
      </c>
      <c r="E56" s="29" t="s">
        <v>18</v>
      </c>
      <c r="F56" s="3">
        <v>5</v>
      </c>
      <c r="G56" s="26">
        <v>45</v>
      </c>
      <c r="H56" s="22">
        <v>415</v>
      </c>
      <c r="I56" s="31" t="s">
        <v>18</v>
      </c>
      <c r="J56" s="13"/>
      <c r="K56" s="3">
        <v>6</v>
      </c>
      <c r="L56" s="26">
        <v>45</v>
      </c>
      <c r="M56" s="15">
        <f>1072+1</f>
        <v>1073</v>
      </c>
      <c r="N56" s="29" t="s">
        <v>18</v>
      </c>
      <c r="O56" s="3">
        <v>6</v>
      </c>
      <c r="P56" s="26">
        <v>45</v>
      </c>
      <c r="Q56" s="15">
        <v>1072</v>
      </c>
      <c r="R56" s="29" t="s">
        <v>18</v>
      </c>
    </row>
    <row r="57" spans="1:16" ht="12.75">
      <c r="A57" s="13"/>
      <c r="B57" s="3">
        <v>6</v>
      </c>
      <c r="C57" s="26">
        <v>45</v>
      </c>
      <c r="D57" s="22">
        <f>979+1</f>
        <v>980</v>
      </c>
      <c r="E57" s="29" t="s">
        <v>18</v>
      </c>
      <c r="F57" s="3">
        <v>6</v>
      </c>
      <c r="G57" s="26">
        <v>45</v>
      </c>
      <c r="H57" s="22">
        <v>979</v>
      </c>
      <c r="I57" s="31" t="s">
        <v>18</v>
      </c>
      <c r="J57" s="13"/>
      <c r="L57" s="24"/>
      <c r="M57" s="14"/>
      <c r="N57" s="9"/>
      <c r="P57" s="25"/>
    </row>
    <row r="58" spans="3:16" ht="12.75">
      <c r="C58" s="3"/>
      <c r="D58" s="14"/>
      <c r="E58" s="6"/>
      <c r="J58" s="13"/>
      <c r="K58" s="3" t="s">
        <v>19</v>
      </c>
      <c r="L58" s="24">
        <f>SUM(L51:L57)</f>
        <v>270</v>
      </c>
      <c r="M58" s="14"/>
      <c r="N58" s="9"/>
      <c r="O58" s="3" t="s">
        <v>19</v>
      </c>
      <c r="P58" s="24">
        <f>SUM(P51:P57)</f>
        <v>270</v>
      </c>
    </row>
    <row r="59" spans="2:18" ht="12.75">
      <c r="B59" s="3" t="s">
        <v>19</v>
      </c>
      <c r="C59" s="24">
        <f>SUM(C52:C58)</f>
        <v>270</v>
      </c>
      <c r="D59" s="14"/>
      <c r="E59" s="6"/>
      <c r="F59" s="3" t="s">
        <v>19</v>
      </c>
      <c r="G59" s="24">
        <f>SUM(G52:G58)</f>
        <v>270</v>
      </c>
      <c r="J59" s="38" t="s">
        <v>28</v>
      </c>
      <c r="K59" s="39"/>
      <c r="L59" s="39"/>
      <c r="M59" s="40">
        <f>(SUM(D13:D57)*45)/100+(SUM(M13:M56)*45)/100</f>
        <v>14477.400000000001</v>
      </c>
      <c r="N59" s="41" t="s">
        <v>29</v>
      </c>
      <c r="O59" s="41"/>
      <c r="P59" s="41"/>
      <c r="Q59" s="40">
        <f>(SUM(H13:H57)*45)/100+(SUM(Q13:Q56)*45)/100</f>
        <v>9790.2</v>
      </c>
      <c r="R59" t="s">
        <v>29</v>
      </c>
    </row>
    <row r="60" spans="10:17" ht="12.75">
      <c r="J60" s="42"/>
      <c r="K60" s="39"/>
      <c r="L60" s="39"/>
      <c r="M60" s="39"/>
      <c r="N60" s="39"/>
      <c r="O60" s="39"/>
      <c r="P60" s="39"/>
      <c r="Q60" s="39"/>
    </row>
    <row r="61" spans="4:18" ht="12.75">
      <c r="D61" s="35"/>
      <c r="F61" s="3"/>
      <c r="G61" s="3"/>
      <c r="H61" s="35"/>
      <c r="J61" s="42" t="s">
        <v>36</v>
      </c>
      <c r="K61" s="42" t="s">
        <v>37</v>
      </c>
      <c r="L61" s="39"/>
      <c r="M61" s="39"/>
      <c r="N61" s="39"/>
      <c r="O61" s="41"/>
      <c r="P61" s="43">
        <v>300</v>
      </c>
      <c r="Q61" s="43">
        <v>150</v>
      </c>
      <c r="R61" s="29" t="s">
        <v>18</v>
      </c>
    </row>
  </sheetData>
  <sheetProtection/>
  <printOptions/>
  <pageMargins left="0.75" right="0.75" top="0.5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prieto</cp:lastModifiedBy>
  <cp:lastPrinted>2008-10-15T08:37:56Z</cp:lastPrinted>
  <dcterms:created xsi:type="dcterms:W3CDTF">2006-10-16T07:04:42Z</dcterms:created>
  <dcterms:modified xsi:type="dcterms:W3CDTF">2008-10-17T08:40:05Z</dcterms:modified>
  <cp:category/>
  <cp:version/>
  <cp:contentType/>
  <cp:contentStatus/>
</cp:coreProperties>
</file>