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<sst xmlns="http://schemas.openxmlformats.org/spreadsheetml/2006/main" count="106" uniqueCount="56">
  <si>
    <t>Chamber</t>
  </si>
  <si>
    <t>position</t>
  </si>
  <si>
    <t>Time</t>
  </si>
  <si>
    <t>Secondary</t>
  </si>
  <si>
    <t>Current</t>
  </si>
  <si>
    <t>particles</t>
  </si>
  <si>
    <t>Type</t>
  </si>
  <si>
    <t>Comments</t>
  </si>
  <si>
    <t>H6</t>
  </si>
  <si>
    <t>prot. Pions</t>
  </si>
  <si>
    <t>cm2</t>
  </si>
  <si>
    <t>/cm2/s</t>
  </si>
  <si>
    <t>N.particles</t>
  </si>
  <si>
    <t>energy</t>
  </si>
  <si>
    <t>beam</t>
  </si>
  <si>
    <t>tot. charge</t>
  </si>
  <si>
    <t>test</t>
  </si>
  <si>
    <t>Bias</t>
  </si>
  <si>
    <t>Size</t>
  </si>
  <si>
    <t>V</t>
  </si>
  <si>
    <t>s</t>
  </si>
  <si>
    <t>Electr.</t>
  </si>
  <si>
    <t>type</t>
  </si>
  <si>
    <t>CFC</t>
  </si>
  <si>
    <t>SPS</t>
  </si>
  <si>
    <t>Ion.</t>
  </si>
  <si>
    <t>length</t>
  </si>
  <si>
    <t>cm</t>
  </si>
  <si>
    <t>2.5 mm</t>
  </si>
  <si>
    <t>5 mm</t>
  </si>
  <si>
    <t>Charges</t>
  </si>
  <si>
    <t>Gaz</t>
  </si>
  <si>
    <t>N2</t>
  </si>
  <si>
    <t>longit.</t>
  </si>
  <si>
    <t>diam.</t>
  </si>
  <si>
    <t>air</t>
  </si>
  <si>
    <t>Number</t>
  </si>
  <si>
    <t>/cm/part</t>
  </si>
  <si>
    <t>T2</t>
  </si>
  <si>
    <t>Indium 49</t>
  </si>
  <si>
    <t>(charges)</t>
  </si>
  <si>
    <t>17/10/2003</t>
  </si>
  <si>
    <t>Integ</t>
  </si>
  <si>
    <t>GeV</t>
  </si>
  <si>
    <t>ions</t>
  </si>
  <si>
    <t>prot 2 bun</t>
  </si>
  <si>
    <t>prot 1 bun</t>
  </si>
  <si>
    <t>electr/bunch</t>
  </si>
  <si>
    <t>electr</t>
  </si>
  <si>
    <t>22/10/03</t>
  </si>
  <si>
    <t>25/7/03</t>
  </si>
  <si>
    <t>protons</t>
  </si>
  <si>
    <t>Boost</t>
  </si>
  <si>
    <t>6*</t>
  </si>
  <si>
    <t>*</t>
  </si>
  <si>
    <t>Beam size: Vert .5 cm, Hor. 1 cm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</si>
</sst>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E+00"/>
    <numFmt numFmtId="173" formatCode="mm/dd/yy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2"/>
  <sheetViews>
    <sheetView workbookViewId="0" topLeftCell="A1">
      <selection activeCell="P3" sqref="P3"/>
    </sheetView>
  </sheetViews>
  <sheetFormatPr defaultColWidth="9.140625" defaultRowHeight="12.75"/>
  <cols>
    <col min="1" max="1" width="4.28125" style="1" customWidth="1"/>
    <col min="2" max="2" width="5.57421875" style="1" customWidth="1"/>
    <col min="3" max="3" width="9.140625" style="1" customWidth="1"/>
    <col min="4" max="4" width="8.00390625" style="1" customWidth="1"/>
    <col min="5" max="5" width="6.140625" style="1" customWidth="1"/>
    <col min="6" max="6" width="5.7109375" style="1" customWidth="1"/>
    <col min="7" max="8" width="6.8515625" style="1" customWidth="1"/>
    <col min="9" max="9" width="7.140625" style="1" customWidth="1"/>
    <col min="10" max="10" width="10.57421875" style="1" customWidth="1"/>
    <col min="11" max="11" width="9.421875" style="1" customWidth="1"/>
    <col min="12" max="12" width="6.421875" style="1" customWidth="1"/>
    <col min="13" max="13" width="5.28125" style="1" customWidth="1"/>
    <col min="14" max="15" width="11.00390625" style="1" customWidth="1"/>
    <col min="16" max="16" width="8.7109375" style="1" customWidth="1"/>
    <col min="17" max="17" width="8.28125" style="1" customWidth="1"/>
    <col min="18" max="18" width="10.8515625" style="1" customWidth="1"/>
  </cols>
  <sheetData>
    <row r="2" spans="1:18" s="4" customFormat="1" ht="12.75">
      <c r="A2" s="3"/>
      <c r="B2" s="3" t="s">
        <v>16</v>
      </c>
      <c r="C2" s="3" t="s">
        <v>0</v>
      </c>
      <c r="D2" s="3" t="s">
        <v>1</v>
      </c>
      <c r="E2" s="3" t="s">
        <v>31</v>
      </c>
      <c r="F2" s="3" t="s">
        <v>17</v>
      </c>
      <c r="G2" s="3" t="s">
        <v>25</v>
      </c>
      <c r="H2" s="3" t="s">
        <v>21</v>
      </c>
      <c r="I2" s="3" t="s">
        <v>14</v>
      </c>
      <c r="J2" s="3" t="s">
        <v>6</v>
      </c>
      <c r="K2" s="3" t="s">
        <v>36</v>
      </c>
      <c r="L2" s="3" t="s">
        <v>2</v>
      </c>
      <c r="M2" s="3" t="s">
        <v>18</v>
      </c>
      <c r="N2" s="3" t="s">
        <v>12</v>
      </c>
      <c r="O2" s="3" t="s">
        <v>3</v>
      </c>
      <c r="P2" s="3" t="s">
        <v>4</v>
      </c>
      <c r="Q2" s="3" t="s">
        <v>30</v>
      </c>
      <c r="R2" s="3" t="s">
        <v>7</v>
      </c>
    </row>
    <row r="3" spans="1:18" s="4" customFormat="1" ht="12.75">
      <c r="A3" s="3"/>
      <c r="B3" s="3"/>
      <c r="C3" s="3" t="s">
        <v>24</v>
      </c>
      <c r="D3" s="3"/>
      <c r="E3" s="3"/>
      <c r="F3" s="3" t="s">
        <v>19</v>
      </c>
      <c r="G3" s="3" t="s">
        <v>26</v>
      </c>
      <c r="H3" s="3" t="s">
        <v>22</v>
      </c>
      <c r="I3" s="3" t="s">
        <v>13</v>
      </c>
      <c r="J3" s="3" t="s">
        <v>5</v>
      </c>
      <c r="K3" s="3" t="s">
        <v>5</v>
      </c>
      <c r="L3" s="3" t="s">
        <v>20</v>
      </c>
      <c r="M3" s="3" t="s">
        <v>10</v>
      </c>
      <c r="N3" s="3" t="s">
        <v>11</v>
      </c>
      <c r="O3" s="3" t="s">
        <v>15</v>
      </c>
      <c r="P3" s="3"/>
      <c r="Q3" s="3" t="s">
        <v>37</v>
      </c>
      <c r="R3" s="3"/>
    </row>
    <row r="4" spans="7:9" ht="12.75">
      <c r="G4" s="1" t="s">
        <v>27</v>
      </c>
      <c r="I4" s="1" t="s">
        <v>43</v>
      </c>
    </row>
    <row r="7" spans="1:18" ht="12.75">
      <c r="A7" s="1">
        <v>1</v>
      </c>
      <c r="B7" s="1" t="s">
        <v>8</v>
      </c>
      <c r="C7" s="1" t="s">
        <v>29</v>
      </c>
      <c r="D7" s="1" t="s">
        <v>33</v>
      </c>
      <c r="E7" s="1" t="s">
        <v>32</v>
      </c>
      <c r="F7" s="1">
        <v>1000</v>
      </c>
      <c r="G7" s="1">
        <v>17.2</v>
      </c>
      <c r="H7" s="1" t="s">
        <v>23</v>
      </c>
      <c r="I7" s="1">
        <v>120</v>
      </c>
      <c r="J7" s="1" t="s">
        <v>9</v>
      </c>
      <c r="K7" s="2">
        <v>23100000</v>
      </c>
      <c r="L7" s="1">
        <v>5</v>
      </c>
      <c r="M7" s="1">
        <v>2</v>
      </c>
      <c r="N7" s="2">
        <f>K7/M7/L7</f>
        <v>2310000</v>
      </c>
      <c r="O7" s="2">
        <v>9.04E-09</v>
      </c>
      <c r="P7" s="2">
        <f>O7/L7</f>
        <v>1.808E-09</v>
      </c>
      <c r="Q7" s="5">
        <f>((O7/0.00000000000000000016)/K7)/G7</f>
        <v>142.20275848182825</v>
      </c>
      <c r="R7" s="7" t="s">
        <v>50</v>
      </c>
    </row>
    <row r="8" spans="1:18" ht="12.75">
      <c r="A8" s="1">
        <v>2</v>
      </c>
      <c r="B8" s="1" t="s">
        <v>8</v>
      </c>
      <c r="C8" s="1" t="s">
        <v>29</v>
      </c>
      <c r="D8" s="1" t="s">
        <v>33</v>
      </c>
      <c r="E8" s="1" t="s">
        <v>32</v>
      </c>
      <c r="F8" s="1">
        <v>1500</v>
      </c>
      <c r="G8" s="1">
        <v>17.2</v>
      </c>
      <c r="H8" s="1" t="s">
        <v>23</v>
      </c>
      <c r="I8" s="1">
        <v>120</v>
      </c>
      <c r="J8" s="1" t="s">
        <v>9</v>
      </c>
      <c r="K8" s="2">
        <v>8080000</v>
      </c>
      <c r="L8" s="1">
        <v>5</v>
      </c>
      <c r="M8" s="1">
        <v>1</v>
      </c>
      <c r="N8" s="2">
        <f aca="true" t="shared" si="0" ref="N8:N13">K8/M8/L8</f>
        <v>1616000</v>
      </c>
      <c r="O8" s="2">
        <v>3.61E-09</v>
      </c>
      <c r="P8" s="2">
        <f>O8/L8</f>
        <v>7.22E-10</v>
      </c>
      <c r="Q8" s="5">
        <f>((O8/0.00000000000000000016)/K8)/G8</f>
        <v>162.34817522449922</v>
      </c>
      <c r="R8" s="8">
        <v>37689</v>
      </c>
    </row>
    <row r="9" spans="1:18" ht="12.75">
      <c r="A9" s="1">
        <v>3</v>
      </c>
      <c r="B9" s="1" t="s">
        <v>8</v>
      </c>
      <c r="C9" s="1" t="s">
        <v>29</v>
      </c>
      <c r="D9" s="9" t="s">
        <v>34</v>
      </c>
      <c r="E9" s="1" t="s">
        <v>32</v>
      </c>
      <c r="F9" s="1">
        <v>1500</v>
      </c>
      <c r="G9" s="1">
        <v>9</v>
      </c>
      <c r="H9" s="1" t="s">
        <v>23</v>
      </c>
      <c r="I9" s="1">
        <v>120</v>
      </c>
      <c r="J9" s="1" t="s">
        <v>9</v>
      </c>
      <c r="K9" s="2">
        <v>18400000</v>
      </c>
      <c r="L9" s="1">
        <v>5</v>
      </c>
      <c r="M9" s="1">
        <v>2</v>
      </c>
      <c r="N9" s="2">
        <f t="shared" si="0"/>
        <v>1840000</v>
      </c>
      <c r="O9" s="2">
        <v>3.48E-09</v>
      </c>
      <c r="P9" s="2">
        <f>O9/L9</f>
        <v>6.96E-10</v>
      </c>
      <c r="Q9" s="5">
        <f>((O9/0.00000000000000000016)/K9)/G9</f>
        <v>131.3405797101449</v>
      </c>
      <c r="R9" s="8">
        <v>37689</v>
      </c>
    </row>
    <row r="10" spans="1:18" ht="12.75">
      <c r="A10" s="1">
        <v>4</v>
      </c>
      <c r="B10" s="1" t="s">
        <v>8</v>
      </c>
      <c r="C10" s="9" t="s">
        <v>28</v>
      </c>
      <c r="D10" s="1" t="s">
        <v>33</v>
      </c>
      <c r="E10" s="1" t="s">
        <v>35</v>
      </c>
      <c r="F10" s="1">
        <v>1500</v>
      </c>
      <c r="G10" s="1">
        <v>8.25</v>
      </c>
      <c r="H10" s="1" t="s">
        <v>23</v>
      </c>
      <c r="I10" s="1">
        <v>120</v>
      </c>
      <c r="J10" s="1" t="s">
        <v>9</v>
      </c>
      <c r="K10" s="2">
        <v>40900000</v>
      </c>
      <c r="L10" s="1">
        <v>5</v>
      </c>
      <c r="M10" s="1">
        <v>4</v>
      </c>
      <c r="N10" s="2">
        <f t="shared" si="0"/>
        <v>2045000</v>
      </c>
      <c r="O10" s="2">
        <v>1.23E-08</v>
      </c>
      <c r="P10" s="2">
        <f>O10/L10</f>
        <v>2.4599999999999998E-09</v>
      </c>
      <c r="Q10" s="5">
        <f>((O10/0.00000000000000000016)/K10)/G10</f>
        <v>227.8284063125139</v>
      </c>
      <c r="R10" s="8">
        <v>37689</v>
      </c>
    </row>
    <row r="11" spans="1:18" ht="12.75">
      <c r="A11" s="1">
        <v>5</v>
      </c>
      <c r="B11" s="1" t="s">
        <v>8</v>
      </c>
      <c r="C11" s="1" t="s">
        <v>29</v>
      </c>
      <c r="D11" s="1" t="s">
        <v>33</v>
      </c>
      <c r="E11" s="1" t="s">
        <v>35</v>
      </c>
      <c r="F11" s="1">
        <v>1500</v>
      </c>
      <c r="G11" s="1">
        <v>17.2</v>
      </c>
      <c r="H11" s="1" t="s">
        <v>23</v>
      </c>
      <c r="I11" s="1">
        <v>120</v>
      </c>
      <c r="J11" s="1" t="s">
        <v>9</v>
      </c>
      <c r="K11" s="2">
        <v>37700000</v>
      </c>
      <c r="L11" s="1">
        <v>5</v>
      </c>
      <c r="M11" s="1">
        <v>4</v>
      </c>
      <c r="N11" s="2">
        <f t="shared" si="0"/>
        <v>1885000</v>
      </c>
      <c r="O11" s="2">
        <v>1.6E-08</v>
      </c>
      <c r="P11" s="2">
        <f>O11/L11</f>
        <v>3.2E-09</v>
      </c>
      <c r="Q11" s="5">
        <f>((O11/0.00000000000000000016)/K11)/G11</f>
        <v>154.21627290111655</v>
      </c>
      <c r="R11" s="8">
        <v>37689</v>
      </c>
    </row>
    <row r="12" ht="12.75">
      <c r="R12" s="7"/>
    </row>
    <row r="13" spans="1:18" ht="12.75">
      <c r="A13" s="1" t="s">
        <v>53</v>
      </c>
      <c r="B13" s="1" t="s">
        <v>38</v>
      </c>
      <c r="C13" s="1" t="s">
        <v>29</v>
      </c>
      <c r="D13" s="1" t="s">
        <v>34</v>
      </c>
      <c r="E13" s="1" t="s">
        <v>32</v>
      </c>
      <c r="F13" s="1">
        <v>1500</v>
      </c>
      <c r="G13" s="1">
        <v>9</v>
      </c>
      <c r="H13" s="1" t="s">
        <v>23</v>
      </c>
      <c r="I13" s="1">
        <v>450</v>
      </c>
      <c r="J13" s="1" t="s">
        <v>51</v>
      </c>
      <c r="K13" s="2">
        <v>3460000000000</v>
      </c>
      <c r="L13" s="1">
        <v>5</v>
      </c>
      <c r="M13" s="1">
        <v>5</v>
      </c>
      <c r="N13" s="2">
        <f t="shared" si="0"/>
        <v>138400000000</v>
      </c>
      <c r="O13" s="11">
        <v>0.00046</v>
      </c>
      <c r="P13" s="2">
        <f>O13/L13</f>
        <v>9.2E-05</v>
      </c>
      <c r="Q13" s="10">
        <f>((O13/0.00000000000000000016)/K13)/G13</f>
        <v>92.32498394348106</v>
      </c>
      <c r="R13" s="8">
        <v>37840</v>
      </c>
    </row>
    <row r="16" spans="1:18" ht="12.75">
      <c r="A16" s="1">
        <v>7</v>
      </c>
      <c r="B16" s="1" t="s">
        <v>38</v>
      </c>
      <c r="C16" s="1" t="s">
        <v>29</v>
      </c>
      <c r="D16" s="1" t="s">
        <v>34</v>
      </c>
      <c r="E16" s="1" t="s">
        <v>32</v>
      </c>
      <c r="F16" s="1">
        <v>1500</v>
      </c>
      <c r="G16" s="1">
        <v>9</v>
      </c>
      <c r="H16" s="1" t="s">
        <v>23</v>
      </c>
      <c r="J16" s="9" t="s">
        <v>39</v>
      </c>
      <c r="K16" s="2">
        <v>16000000000</v>
      </c>
      <c r="L16" s="1">
        <v>5</v>
      </c>
      <c r="M16" s="1">
        <v>1</v>
      </c>
      <c r="N16" s="2">
        <f>K16/M16/L16</f>
        <v>3200000000</v>
      </c>
      <c r="O16" s="2">
        <v>9.27E-05</v>
      </c>
      <c r="P16" s="2">
        <f>O16/L16</f>
        <v>1.8540000000000002E-05</v>
      </c>
      <c r="Q16" s="5">
        <f>((O16/0.00000000000000000016)/K16)/G16</f>
        <v>4023.4375</v>
      </c>
      <c r="R16" s="7" t="s">
        <v>41</v>
      </c>
    </row>
    <row r="17" spans="11:18" ht="12.75">
      <c r="K17" s="1" t="s">
        <v>40</v>
      </c>
      <c r="R17" s="7"/>
    </row>
    <row r="18" ht="12.75">
      <c r="R18" s="7"/>
    </row>
    <row r="19" spans="1:18" ht="12.75">
      <c r="A19" s="1">
        <v>8</v>
      </c>
      <c r="B19" s="1" t="s">
        <v>52</v>
      </c>
      <c r="C19" s="1" t="s">
        <v>29</v>
      </c>
      <c r="D19" s="1" t="s">
        <v>33</v>
      </c>
      <c r="E19" s="1" t="s">
        <v>32</v>
      </c>
      <c r="F19" s="1">
        <v>1500</v>
      </c>
      <c r="G19" s="1">
        <v>17.2</v>
      </c>
      <c r="H19" s="1" t="s">
        <v>42</v>
      </c>
      <c r="I19" s="1">
        <v>1.4</v>
      </c>
      <c r="J19" s="1" t="s">
        <v>45</v>
      </c>
      <c r="K19" s="2">
        <v>2260000000</v>
      </c>
      <c r="L19" s="6">
        <v>1E-07</v>
      </c>
      <c r="M19" s="1">
        <v>2</v>
      </c>
      <c r="N19" s="2">
        <f>K19/M19/L19</f>
        <v>11300000000000000</v>
      </c>
      <c r="O19" s="2">
        <v>5.08E-07</v>
      </c>
      <c r="P19" s="2"/>
      <c r="Q19" s="5">
        <f>((O19/0.00000000000000000016)/K19)/G19</f>
        <v>81.67832887425398</v>
      </c>
      <c r="R19" s="7" t="s">
        <v>49</v>
      </c>
    </row>
    <row r="20" spans="12:18" ht="12.75">
      <c r="L20" s="6">
        <v>2E-07</v>
      </c>
      <c r="N20" s="1" t="s">
        <v>47</v>
      </c>
      <c r="O20" s="2">
        <f>O19/4</f>
        <v>1.27E-07</v>
      </c>
      <c r="P20" s="2">
        <f>O20/L20/2</f>
        <v>0.31750000000000006</v>
      </c>
      <c r="R20" s="7"/>
    </row>
    <row r="21" spans="12:18" ht="12.75">
      <c r="L21" s="6">
        <v>0.0002</v>
      </c>
      <c r="N21" s="1" t="s">
        <v>44</v>
      </c>
      <c r="O21" s="2">
        <f>O19/2</f>
        <v>2.54E-07</v>
      </c>
      <c r="P21" s="2">
        <f>O21/L21</f>
        <v>0.00127</v>
      </c>
      <c r="R21" s="7"/>
    </row>
    <row r="22" ht="12.75">
      <c r="R22" s="7"/>
    </row>
    <row r="23" spans="1:18" ht="12.75">
      <c r="A23" s="1">
        <v>9</v>
      </c>
      <c r="B23" s="1" t="s">
        <v>52</v>
      </c>
      <c r="C23" s="1" t="s">
        <v>29</v>
      </c>
      <c r="D23" s="1" t="s">
        <v>33</v>
      </c>
      <c r="E23" s="1" t="s">
        <v>32</v>
      </c>
      <c r="F23" s="1">
        <v>1500</v>
      </c>
      <c r="G23" s="1">
        <v>17.2</v>
      </c>
      <c r="H23" s="1" t="s">
        <v>42</v>
      </c>
      <c r="I23" s="1">
        <v>1.4</v>
      </c>
      <c r="J23" s="1" t="s">
        <v>45</v>
      </c>
      <c r="K23" s="2">
        <v>3930000000</v>
      </c>
      <c r="L23" s="6">
        <v>1E-07</v>
      </c>
      <c r="M23" s="1">
        <v>2</v>
      </c>
      <c r="N23" s="2">
        <f>K23/M23/L23</f>
        <v>19650000000000000</v>
      </c>
      <c r="O23" s="2">
        <v>8.27E-07</v>
      </c>
      <c r="Q23" s="5">
        <f>((O23/0.00000000000000000016)/K23)/G23</f>
        <v>76.46532339191668</v>
      </c>
      <c r="R23" s="7" t="s">
        <v>49</v>
      </c>
    </row>
    <row r="24" spans="12:18" ht="12.75">
      <c r="L24" s="6">
        <v>2E-07</v>
      </c>
      <c r="N24" s="1" t="s">
        <v>47</v>
      </c>
      <c r="O24" s="2">
        <f>O23/4</f>
        <v>2.0675E-07</v>
      </c>
      <c r="P24" s="2">
        <f>O24/L24/2</f>
        <v>0.516875</v>
      </c>
      <c r="R24" s="7"/>
    </row>
    <row r="25" spans="11:18" ht="12.75">
      <c r="K25" s="2"/>
      <c r="L25" s="6">
        <v>0.0002</v>
      </c>
      <c r="N25" s="1" t="s">
        <v>44</v>
      </c>
      <c r="O25" s="2">
        <f>O23/2</f>
        <v>4.135E-07</v>
      </c>
      <c r="P25" s="2">
        <f>O25/L25</f>
        <v>0.0020675</v>
      </c>
      <c r="R25" s="7"/>
    </row>
    <row r="26" ht="12.75">
      <c r="R26" s="7"/>
    </row>
    <row r="27" spans="1:18" ht="12.75">
      <c r="A27" s="1">
        <v>10</v>
      </c>
      <c r="B27" s="1" t="s">
        <v>52</v>
      </c>
      <c r="C27" s="1" t="s">
        <v>29</v>
      </c>
      <c r="D27" s="1" t="s">
        <v>33</v>
      </c>
      <c r="E27" s="1" t="s">
        <v>32</v>
      </c>
      <c r="F27" s="1">
        <v>1500</v>
      </c>
      <c r="G27" s="1">
        <v>17.2</v>
      </c>
      <c r="H27" s="1" t="s">
        <v>42</v>
      </c>
      <c r="I27" s="1">
        <v>1.4</v>
      </c>
      <c r="J27" s="1" t="s">
        <v>46</v>
      </c>
      <c r="K27" s="2">
        <v>4950000000</v>
      </c>
      <c r="L27" s="6">
        <v>1E-07</v>
      </c>
      <c r="M27" s="1">
        <v>2</v>
      </c>
      <c r="N27" s="2">
        <f>K27/M27/L27</f>
        <v>24750000000000000</v>
      </c>
      <c r="O27" s="2">
        <v>9.8E-07</v>
      </c>
      <c r="Q27" s="5">
        <f>((O27/0.00000000000000000016)/K27)/G27</f>
        <v>71.94033356824055</v>
      </c>
      <c r="R27" s="7" t="s">
        <v>49</v>
      </c>
    </row>
    <row r="28" spans="12:16" ht="12.75">
      <c r="L28" s="6">
        <v>2E-07</v>
      </c>
      <c r="N28" s="1" t="s">
        <v>48</v>
      </c>
      <c r="O28" s="2">
        <f>O27/2</f>
        <v>4.9E-07</v>
      </c>
      <c r="P28" s="2">
        <f>O28/L28</f>
        <v>2.4499999999999997</v>
      </c>
    </row>
    <row r="29" spans="12:16" ht="12.75">
      <c r="L29" s="6">
        <v>0.0002</v>
      </c>
      <c r="N29" s="1" t="s">
        <v>44</v>
      </c>
      <c r="O29" s="2">
        <f>O27/2</f>
        <v>4.9E-07</v>
      </c>
      <c r="P29" s="2">
        <f>O29/L29</f>
        <v>0.00245</v>
      </c>
    </row>
    <row r="32" spans="1:2" ht="12.75">
      <c r="A32" s="1" t="s">
        <v>54</v>
      </c>
      <c r="B32" s="12" t="s">
        <v>55</v>
      </c>
    </row>
  </sheetData>
  <printOptions/>
  <pageMargins left="0.35" right="0.3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2003-10-24T14:46:17Z</cp:lastPrinted>
  <dcterms:created xsi:type="dcterms:W3CDTF">2003-10-23T06:50:48Z</dcterms:created>
  <dcterms:modified xsi:type="dcterms:W3CDTF">2004-06-28T14:32:23Z</dcterms:modified>
  <cp:category/>
  <cp:version/>
  <cp:contentType/>
  <cp:contentStatus/>
</cp:coreProperties>
</file>