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50" windowWidth="18405" windowHeight="5895" activeTab="0"/>
  </bookViews>
  <sheets>
    <sheet name="Tunnel Inst 2006" sheetId="1" r:id="rId1"/>
    <sheet name="Tunnel inst details 2005" sheetId="2" r:id="rId2"/>
    <sheet name="Tunnel Inst 2004" sheetId="3" r:id="rId3"/>
    <sheet name="BLM&amp;BPM Installation 2004" sheetId="4" r:id="rId4"/>
    <sheet name="General old 2004" sheetId="5" r:id="rId5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<sst xmlns="http://schemas.openxmlformats.org/spreadsheetml/2006/main" count="526" uniqueCount="229">
  <si>
    <t>Q1</t>
  </si>
  <si>
    <t>Q2</t>
  </si>
  <si>
    <t>Q3</t>
  </si>
  <si>
    <t>Q4</t>
  </si>
  <si>
    <t>Installation of fibres</t>
  </si>
  <si>
    <t>Installation of short cables</t>
  </si>
  <si>
    <t>Post-installation check of cabling</t>
  </si>
  <si>
    <t>Installation of crates in the tunnel</t>
  </si>
  <si>
    <t>Installation of chambers</t>
  </si>
  <si>
    <t>Installation of crates in the surface</t>
  </si>
  <si>
    <t>Test of each channel from surface</t>
  </si>
  <si>
    <t>Planning  Beam Loss monitors</t>
  </si>
  <si>
    <t>Digital elctronics developpement</t>
  </si>
  <si>
    <t>Digital elctronics pruduction</t>
  </si>
  <si>
    <t>7--8</t>
  </si>
  <si>
    <t>Developpement</t>
  </si>
  <si>
    <t>Installation</t>
  </si>
  <si>
    <t>B</t>
  </si>
  <si>
    <t>E</t>
  </si>
  <si>
    <t>A</t>
  </si>
  <si>
    <t>T</t>
  </si>
  <si>
    <t>S</t>
  </si>
  <si>
    <t>L</t>
  </si>
  <si>
    <t>H</t>
  </si>
  <si>
    <t>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</si>
  <si>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</si>
  <si>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</si>
  <si>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</si>
  <si>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</si>
  <si>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</si>
  <si>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</si>
  <si>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</si>
  <si>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</si>
  <si>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</si>
  <si>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</si>
  <si>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</si>
  <si>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</si>
  <si>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BEAM</t>
  </si>
  <si>
    <t>Generals Interconnections Works</t>
  </si>
  <si>
    <t>Supports installation</t>
  </si>
  <si>
    <t>Chambers installation</t>
  </si>
  <si>
    <t>High Voltage cables test (CBH50)</t>
  </si>
  <si>
    <t>Cables connection on the chassis</t>
  </si>
  <si>
    <t xml:space="preserve">Analog cables test (CB50) (with picometer and current source) </t>
  </si>
  <si>
    <t>Optical fibres installation</t>
  </si>
  <si>
    <t>Test from surface</t>
  </si>
  <si>
    <t>Surface installation</t>
  </si>
  <si>
    <t>Works</t>
  </si>
  <si>
    <t>Weeks</t>
  </si>
  <si>
    <t>CFC installation and test</t>
  </si>
  <si>
    <t>1 week / point  2 persons</t>
  </si>
  <si>
    <t>SECTOR</t>
  </si>
  <si>
    <t>7- 8</t>
  </si>
  <si>
    <t>8 -1</t>
  </si>
  <si>
    <t>4 - 5</t>
  </si>
  <si>
    <t>3- 4</t>
  </si>
  <si>
    <t>5- 6</t>
  </si>
  <si>
    <t>6- 7</t>
  </si>
  <si>
    <t>2- 3</t>
  </si>
  <si>
    <t>1- 2</t>
  </si>
  <si>
    <t>Beam Loss LHC installation planning</t>
  </si>
  <si>
    <t>Total</t>
  </si>
  <si>
    <t>Installation of cupper cables (BJBAP, BJBHT, NG18, CBH50)</t>
  </si>
  <si>
    <t>Check of cupper cable (NG18, CBH50)</t>
  </si>
  <si>
    <t>Front end electronics, Power supply developpement</t>
  </si>
  <si>
    <t>Front end electronics, Power supply production</t>
  </si>
  <si>
    <t>Front end electronics, Power supply tests</t>
  </si>
  <si>
    <t>Digital elctronics tests</t>
  </si>
  <si>
    <t>Ionisation chamber, SEM developpement</t>
  </si>
  <si>
    <t>Ionisation chamber, SEM production</t>
  </si>
  <si>
    <t>Ionisation chamber, SEM test</t>
  </si>
  <si>
    <t>Production, Tests</t>
  </si>
  <si>
    <t>Production, test CBH50, CB50 cables (short cables)</t>
  </si>
  <si>
    <t>External</t>
  </si>
  <si>
    <t>BL section</t>
  </si>
  <si>
    <t>Check location</t>
  </si>
  <si>
    <t>Final test</t>
  </si>
  <si>
    <t xml:space="preserve">Works    1 </t>
  </si>
  <si>
    <t>EXT</t>
  </si>
  <si>
    <t>BL</t>
  </si>
  <si>
    <t>70 quad  420 chambres 17.5 days 4 weeks</t>
  </si>
  <si>
    <t>1/2 day/ 2 quadrupole 24 cables  2 persons</t>
  </si>
  <si>
    <t>1/2 day/ 2 quadrupole 16 chambers   2 persons</t>
  </si>
  <si>
    <t>70 quad  1680 cables 17.5 days 4 weeks</t>
  </si>
  <si>
    <t>1 week / sector  70 quad,  2 persons</t>
  </si>
  <si>
    <t>( electrical car in the tunnel)</t>
  </si>
  <si>
    <t>( transport of materials from lab to SR to Tunnel)</t>
  </si>
  <si>
    <t>Mini rack installation  ( BPM BLM) under quad</t>
  </si>
  <si>
    <t>Fiber patch pannel installation</t>
  </si>
  <si>
    <t>Micro fip installation</t>
  </si>
  <si>
    <t>Cupper cables installation</t>
  </si>
  <si>
    <t>Chassis installation (under quadrupole) with BPM</t>
  </si>
  <si>
    <t>70 quad  9 days  2 weeks/ sector  3- 4 persons</t>
  </si>
  <si>
    <t>1 day  8 quad  8CFC, 8 Alim, 18 otical cords,  3- 4  persons</t>
  </si>
  <si>
    <t>Works    2 - 4</t>
  </si>
  <si>
    <t>Works    5 - 8</t>
  </si>
  <si>
    <t>Cupper cables connection on the chambers</t>
  </si>
  <si>
    <t>Works    9 - 15</t>
  </si>
  <si>
    <t>Works    16</t>
  </si>
  <si>
    <t>23/3/2004</t>
  </si>
  <si>
    <t>(Collim.)</t>
  </si>
  <si>
    <t>(Dump)</t>
  </si>
  <si>
    <t>22/3/2004</t>
  </si>
  <si>
    <t>LHC installation planning (Beam Loss  and BPM)</t>
  </si>
  <si>
    <t>7 - 8</t>
  </si>
  <si>
    <t>8 - 1</t>
  </si>
  <si>
    <t>3 - 4</t>
  </si>
  <si>
    <t>5 - 6</t>
  </si>
  <si>
    <t>6 - 7</t>
  </si>
  <si>
    <t>2 - 3</t>
  </si>
  <si>
    <t>1 - 2</t>
  </si>
  <si>
    <t>Work Performed
by</t>
  </si>
  <si>
    <t>Installation
Step</t>
  </si>
  <si>
    <t>Description</t>
  </si>
  <si>
    <t>BL Section</t>
  </si>
  <si>
    <t>Check and number location</t>
  </si>
  <si>
    <t>2 Persons</t>
  </si>
  <si>
    <t>1 week per sector  (70 quads)</t>
  </si>
  <si>
    <t>External (BDI-BL)</t>
  </si>
  <si>
    <t>Support installation</t>
  </si>
  <si>
    <t>Chamber installation</t>
  </si>
  <si>
    <t>Mini-rack installation</t>
  </si>
  <si>
    <t>TS-EL</t>
  </si>
  <si>
    <t>BLM Cable installation</t>
  </si>
  <si>
    <t>J-C. Guillaume</t>
  </si>
  <si>
    <t>BLM cable connection to the chambers</t>
  </si>
  <si>
    <t>Installation of fibre-optic patch panel</t>
  </si>
  <si>
    <t>L. de Jonge</t>
  </si>
  <si>
    <t>Fibre-optic termination and test</t>
  </si>
  <si>
    <t>External (BDI-EM)</t>
  </si>
  <si>
    <t>Install chassis under quadrupole</t>
  </si>
  <si>
    <t>Connect BPM cables</t>
  </si>
  <si>
    <t>Connect fibre-optic cables</t>
  </si>
  <si>
    <t>EM Section</t>
  </si>
  <si>
    <t>Test of chassis using local WorldFIP link</t>
  </si>
  <si>
    <t>2/3 Persons</t>
  </si>
  <si>
    <t>Check of fibre-optic connection to the surface</t>
  </si>
  <si>
    <t>Test of chassis using full WorldFIP link</t>
  </si>
  <si>
    <t>8 quads per day</t>
  </si>
  <si>
    <t>1 week per Point</t>
  </si>
  <si>
    <t>EXT-BDI</t>
  </si>
  <si>
    <t>EXT-TS/EL</t>
  </si>
  <si>
    <t>EM</t>
  </si>
  <si>
    <t>General Interconnections Works</t>
  </si>
  <si>
    <t>Work</t>
  </si>
  <si>
    <t>Steps 2 - 4</t>
  </si>
  <si>
    <t>Steps 9 - 11</t>
  </si>
  <si>
    <t>Man Weeks</t>
  </si>
  <si>
    <t>Steps 5 - 8</t>
  </si>
  <si>
    <t>Step 1</t>
  </si>
  <si>
    <t>Step 15 - 20</t>
  </si>
  <si>
    <t>Step 21</t>
  </si>
  <si>
    <t>Step 12-14</t>
  </si>
  <si>
    <r>
      <t xml:space="preserve">4 quads per day </t>
    </r>
    <r>
      <rPr>
        <b/>
        <sz val="10"/>
        <color indexed="12"/>
        <rFont val="Symbol"/>
        <family val="1"/>
      </rPr>
      <t>Þ</t>
    </r>
    <r>
      <rPr>
        <b/>
        <sz val="10"/>
        <color indexed="12"/>
        <rFont val="Arial"/>
        <family val="2"/>
      </rPr>
      <t xml:space="preserve"> 16 chambers</t>
    </r>
  </si>
  <si>
    <r>
      <t xml:space="preserve">70 quads </t>
    </r>
    <r>
      <rPr>
        <b/>
        <sz val="10"/>
        <color indexed="12"/>
        <rFont val="Symbol"/>
        <family val="1"/>
      </rPr>
      <t>Þ</t>
    </r>
    <r>
      <rPr>
        <b/>
        <sz val="10"/>
        <color indexed="12"/>
        <rFont val="Arial"/>
        <family val="2"/>
      </rPr>
      <t xml:space="preserve"> 420 chambres </t>
    </r>
    <r>
      <rPr>
        <b/>
        <sz val="10"/>
        <color indexed="12"/>
        <rFont val="Symbol"/>
        <family val="1"/>
      </rPr>
      <t>Þ</t>
    </r>
    <r>
      <rPr>
        <b/>
        <sz val="10"/>
        <color indexed="12"/>
        <rFont val="Arial"/>
        <family val="2"/>
      </rPr>
      <t xml:space="preserve"> 17.5 days (4 weeks)</t>
    </r>
  </si>
  <si>
    <r>
      <t xml:space="preserve">4 quads per day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24 cables</t>
    </r>
  </si>
  <si>
    <r>
      <t xml:space="preserve">70 quads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1680 cables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17.5 days (4 weeks)</t>
    </r>
  </si>
  <si>
    <r>
      <t xml:space="preserve">X quads per day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X patch panels &amp; X terminations</t>
    </r>
  </si>
  <si>
    <r>
      <t xml:space="preserve">70 quads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70 patch-panels &amp; XX terminations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XX days (X weeks)</t>
    </r>
  </si>
  <si>
    <r>
      <t xml:space="preserve">8 quads per day </t>
    </r>
    <r>
      <rPr>
        <b/>
        <sz val="10"/>
        <color indexed="40"/>
        <rFont val="Symbol"/>
        <family val="0"/>
      </rPr>
      <t>Þ</t>
    </r>
    <r>
      <rPr>
        <b/>
        <sz val="10"/>
        <color indexed="40"/>
        <rFont val="Arial"/>
        <family val="2"/>
      </rPr>
      <t xml:space="preserve"> 8 chassis, 64 coax cables, 64 optical patch cords</t>
    </r>
  </si>
  <si>
    <r>
      <t xml:space="preserve">70 quads </t>
    </r>
    <r>
      <rPr>
        <b/>
        <sz val="10"/>
        <color indexed="40"/>
        <rFont val="Symbol"/>
        <family val="1"/>
      </rPr>
      <t>Þ</t>
    </r>
    <r>
      <rPr>
        <b/>
        <sz val="10"/>
        <color indexed="40"/>
        <rFont val="Arial"/>
        <family val="2"/>
      </rPr>
      <t xml:space="preserve"> 9 days (2 weeks)</t>
    </r>
  </si>
  <si>
    <r>
      <t xml:space="preserve">70 quads </t>
    </r>
    <r>
      <rPr>
        <b/>
        <sz val="10"/>
        <color indexed="46"/>
        <rFont val="Symbol"/>
        <family val="1"/>
      </rPr>
      <t>Þ</t>
    </r>
    <r>
      <rPr>
        <b/>
        <sz val="10"/>
        <color indexed="46"/>
        <rFont val="Arial"/>
        <family val="2"/>
      </rPr>
      <t xml:space="preserve"> 9 days (2 weeks)</t>
    </r>
  </si>
  <si>
    <r>
      <t xml:space="preserve">8 quads per day </t>
    </r>
    <r>
      <rPr>
        <b/>
        <sz val="10"/>
        <color indexed="14"/>
        <rFont val="Symbol"/>
        <family val="0"/>
      </rPr>
      <t>Þ</t>
    </r>
    <r>
      <rPr>
        <b/>
        <sz val="10"/>
        <color indexed="14"/>
        <rFont val="Arial"/>
        <family val="2"/>
      </rPr>
      <t xml:space="preserve">  8 CFC, 8 Alim, 18 optical patch cords</t>
    </r>
  </si>
  <si>
    <r>
      <t xml:space="preserve">70 quads </t>
    </r>
    <r>
      <rPr>
        <b/>
        <sz val="10"/>
        <color indexed="14"/>
        <rFont val="Symbol"/>
        <family val="0"/>
      </rPr>
      <t>Þ</t>
    </r>
    <r>
      <rPr>
        <b/>
        <sz val="10"/>
        <color indexed="14"/>
        <rFont val="Arial"/>
        <family val="2"/>
      </rPr>
      <t xml:space="preserve"> 9 days (2 weeks)</t>
    </r>
  </si>
  <si>
    <t>35 weeks/LHC  70 man weeks</t>
  </si>
  <si>
    <t>19 weeks/LHC  57 or 72 man weeks</t>
  </si>
  <si>
    <t>8 weeks / LHC   16 man weeks</t>
  </si>
  <si>
    <t>140  man weeks</t>
  </si>
  <si>
    <t>89 or 104  man weeks</t>
  </si>
  <si>
    <t>weeks</t>
  </si>
  <si>
    <t>Works    15</t>
  </si>
  <si>
    <t>Supports chambers installation</t>
  </si>
  <si>
    <t>Works    5 - 7</t>
  </si>
  <si>
    <t>External EL</t>
  </si>
  <si>
    <t>persons</t>
  </si>
  <si>
    <t>Interconnection closure</t>
  </si>
  <si>
    <t>1  -  2</t>
  </si>
  <si>
    <t>Works 1</t>
  </si>
  <si>
    <t>Works 2-4</t>
  </si>
  <si>
    <t>Works 5-6</t>
  </si>
  <si>
    <t>Works 7</t>
  </si>
  <si>
    <t>Works 8-13</t>
  </si>
  <si>
    <t>Works 14</t>
  </si>
  <si>
    <t>6-7</t>
  </si>
  <si>
    <t>2006</t>
  </si>
  <si>
    <t>2007</t>
  </si>
  <si>
    <t>Coll</t>
  </si>
  <si>
    <t>Dump</t>
  </si>
  <si>
    <t>Beam</t>
  </si>
  <si>
    <t>BDI / BL</t>
  </si>
  <si>
    <t>BDI Ext</t>
  </si>
  <si>
    <t>18/2/2005</t>
  </si>
  <si>
    <t>Works    9 - 14</t>
  </si>
  <si>
    <t xml:space="preserve">Works    8 </t>
  </si>
  <si>
    <t>TS/EL EXT</t>
  </si>
  <si>
    <t>TS  Ext</t>
  </si>
  <si>
    <t>EL Ext</t>
  </si>
  <si>
    <t xml:space="preserve">Man </t>
  </si>
  <si>
    <t>BDI/ BL</t>
  </si>
  <si>
    <t>TS/EL Ext</t>
  </si>
  <si>
    <t>( bicycle in the tunnel)</t>
  </si>
  <si>
    <t>Mounting of crate and fan unit ( BPM BLM) under quad</t>
  </si>
  <si>
    <t>External BI</t>
  </si>
  <si>
    <t>Cupper cables connection on the chambers (signal)</t>
  </si>
  <si>
    <t>Cupper cables connection on the chambers (high voltage)</t>
  </si>
  <si>
    <t>70 quad,  910 cables, 17.5 days, 4 weeks</t>
  </si>
  <si>
    <t>1 week/sector,  70 quad,  2 persons</t>
  </si>
  <si>
    <t>35 weeks/LHC, 70 man weeks</t>
  </si>
  <si>
    <t>Test of whole system (CFC + TC)</t>
  </si>
  <si>
    <t xml:space="preserve">1 day for 4 quadrupole, </t>
  </si>
  <si>
    <t>6 chambers/quad, 24 chambers, 13 cable/quad, 52 cables</t>
  </si>
  <si>
    <t xml:space="preserve"> </t>
  </si>
  <si>
    <t>hours</t>
  </si>
  <si>
    <t>sum</t>
  </si>
  <si>
    <t xml:space="preserve">sum </t>
  </si>
  <si>
    <t>based on chamonix planning 2006</t>
  </si>
  <si>
    <t>BI / BL</t>
  </si>
  <si>
    <t>BI / EXT</t>
  </si>
  <si>
    <t xml:space="preserve">BL section </t>
  </si>
  <si>
    <t>number of channels IP: right | left</t>
  </si>
  <si>
    <t>source testing of ion chambers</t>
  </si>
  <si>
    <t>special installations</t>
  </si>
  <si>
    <t>total of channels</t>
  </si>
  <si>
    <t>total numbers of days (4 quad/day)</t>
  </si>
  <si>
    <t>total number of channels</t>
  </si>
  <si>
    <t>total number od days</t>
  </si>
  <si>
    <t>30.03.06</t>
  </si>
  <si>
    <t>arc (days)</t>
  </si>
  <si>
    <t>total number od days arc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</si>
</sst>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"/>
    <numFmt numFmtId="173" formatCode="dd/\ m/\ yy;@"/>
    <numFmt numFmtId="174" formatCode="_ * #,##0.00_ ;_ * \-#,##0.00_ ;_ * &quot;-&quot;??_ ;_ @_ "/>
    <numFmt numFmtId="175" formatCode="&quot;SFr.&quot;\ #,##0;&quot;SFr.&quot;\ \-#,##0"/>
    <numFmt numFmtId="176" formatCode="&quot;SFr.&quot;\ #,##0;[Red]&quot;SFr.&quot;\ \-#,##0"/>
    <numFmt numFmtId="177" formatCode="&quot;SFr.&quot;\ #,##0.00;&quot;SFr.&quot;\ \-#,##0.00"/>
    <numFmt numFmtId="178" formatCode="&quot;SFr.&quot;\ #,##0.00;[Red]&quot;SFr.&quot;\ \-#,##0.00"/>
    <numFmt numFmtId="179" formatCode="_ &quot;SFr.&quot;\ * #,##0_ ;_ &quot;SFr.&quot;\ * \-#,##0_ ;_ &quot;SFr.&quot;\ * &quot;-&quot;_ ;_ @_ "/>
    <numFmt numFmtId="180" formatCode="_ * #,##0_ ;_ * \-#,##0_ ;_ * &quot;-&quot;_ ;_ @_ "/>
    <numFmt numFmtId="181" formatCode="_ &quot;SFr.&quot;\ * #,##0.00_ ;_ &quot;SFr.&quot;\ * \-#,##0.00_ ;_ &quot;SFr.&quot;\ * &quot;-&quot;??_ ;_ @_ "/>
    <numFmt numFmtId="182" formatCode="[$-100C]dddd\,\ d\.\ mmmm\ yyyy"/>
    <numFmt numFmtId="183" formatCode="dd/mm/yy;@"/>
    <numFmt numFmtId="184" formatCode="d/m/yy;@"/>
    <numFmt numFmtId="185" formatCode="mmm/\ yy"/>
    <numFmt numFmtId="186" formatCode="mm/yy"/>
    <numFmt numFmtId="187" formatCode="mm/\ yy"/>
    <numFmt numFmtId="188" formatCode="mm/yy"/>
    <numFmt numFmtId="189" formatCode="dd/mm/yyyy;@"/>
    <numFmt numFmtId="190" formatCode="0_ ;[Red]\-0\ "/>
    <numFmt numFmtId="191" formatCode="0.0"/>
  </numFmts>
  <fonts count="47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14"/>
      <name val="Arial"/>
      <family val="2"/>
    </font>
    <font>
      <sz val="10"/>
      <color indexed="53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sz val="10"/>
      <color indexed="61"/>
      <name val="Arial"/>
      <family val="2"/>
    </font>
    <font>
      <b/>
      <sz val="10"/>
      <color indexed="61"/>
      <name val="Arial"/>
      <family val="2"/>
    </font>
    <font>
      <sz val="10"/>
      <color indexed="51"/>
      <name val="Arial"/>
      <family val="2"/>
    </font>
    <font>
      <sz val="10"/>
      <color indexed="20"/>
      <name val="Arial"/>
      <family val="2"/>
    </font>
    <font>
      <b/>
      <sz val="12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Symbol"/>
      <family val="1"/>
    </font>
    <font>
      <b/>
      <sz val="10"/>
      <color indexed="10"/>
      <name val="Symbol"/>
      <family val="1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sz val="10"/>
      <color indexed="40"/>
      <name val="Symbol"/>
      <family val="0"/>
    </font>
    <font>
      <sz val="10"/>
      <color indexed="46"/>
      <name val="Arial"/>
      <family val="2"/>
    </font>
    <font>
      <b/>
      <sz val="10"/>
      <color indexed="46"/>
      <name val="Arial"/>
      <family val="2"/>
    </font>
    <font>
      <b/>
      <sz val="10"/>
      <color indexed="46"/>
      <name val="Symbol"/>
      <family val="1"/>
    </font>
    <font>
      <b/>
      <sz val="10"/>
      <color indexed="14"/>
      <name val="Symbol"/>
      <family val="0"/>
    </font>
    <font>
      <b/>
      <sz val="10"/>
      <color indexed="15"/>
      <name val="Arial"/>
      <family val="2"/>
    </font>
    <font>
      <sz val="10"/>
      <color indexed="49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Arial"/>
      <family val="2"/>
    </font>
    <font>
      <b/>
      <sz val="12"/>
      <name val="Arial"/>
      <family val="2"/>
    </font>
    <font>
      <sz val="12"/>
      <color indexed="20"/>
      <name val="Arial"/>
      <family val="2"/>
    </font>
    <font>
      <sz val="12"/>
      <color indexed="14"/>
      <name val="Arial"/>
      <family val="2"/>
    </font>
    <font>
      <sz val="12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6">
    <xf numFmtId="0" fontId="0" fillId="0" borderId="0" xfId="0" applyAlignment="1">
      <alignment/>
    </xf>
    <xf numFmtId="15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6" fillId="0" borderId="0" xfId="0" applyFont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2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2" borderId="15" xfId="0" applyFont="1" applyFill="1" applyBorder="1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0" borderId="14" xfId="0" applyBorder="1" applyAlignment="1">
      <alignment/>
    </xf>
    <xf numFmtId="0" fontId="0" fillId="2" borderId="14" xfId="0" applyFont="1" applyFill="1" applyBorder="1" applyAlignment="1">
      <alignment/>
    </xf>
    <xf numFmtId="0" fontId="5" fillId="0" borderId="22" xfId="0" applyFont="1" applyBorder="1" applyAlignment="1">
      <alignment horizontal="center"/>
    </xf>
    <xf numFmtId="0" fontId="0" fillId="2" borderId="23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0" fontId="0" fillId="3" borderId="24" xfId="0" applyFont="1" applyFill="1" applyBorder="1" applyAlignment="1">
      <alignment/>
    </xf>
    <xf numFmtId="0" fontId="0" fillId="0" borderId="16" xfId="0" applyBorder="1" applyAlignment="1">
      <alignment/>
    </xf>
    <xf numFmtId="0" fontId="10" fillId="0" borderId="0" xfId="0" applyFont="1" applyAlignment="1">
      <alignment/>
    </xf>
    <xf numFmtId="0" fontId="11" fillId="2" borderId="1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2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25" xfId="0" applyNumberFormat="1" applyBorder="1" applyAlignment="1">
      <alignment/>
    </xf>
    <xf numFmtId="0" fontId="0" fillId="2" borderId="25" xfId="0" applyFill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4" borderId="0" xfId="0" applyFill="1" applyBorder="1" applyAlignment="1">
      <alignment/>
    </xf>
    <xf numFmtId="0" fontId="3" fillId="2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25" xfId="0" applyFill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16" fontId="9" fillId="0" borderId="0" xfId="0" applyNumberFormat="1" applyFont="1" applyAlignment="1">
      <alignment/>
    </xf>
    <xf numFmtId="0" fontId="0" fillId="5" borderId="2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7" borderId="0" xfId="0" applyFont="1" applyFill="1" applyBorder="1" applyAlignment="1">
      <alignment horizontal="left"/>
    </xf>
    <xf numFmtId="0" fontId="0" fillId="2" borderId="21" xfId="0" applyFont="1" applyFill="1" applyBorder="1" applyAlignment="1">
      <alignment/>
    </xf>
    <xf numFmtId="0" fontId="0" fillId="7" borderId="0" xfId="0" applyFont="1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Border="1" applyAlignment="1">
      <alignment/>
    </xf>
    <xf numFmtId="0" fontId="0" fillId="2" borderId="0" xfId="0" applyFont="1" applyFill="1" applyBorder="1" applyAlignment="1">
      <alignment/>
    </xf>
    <xf numFmtId="0" fontId="3" fillId="3" borderId="23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2" borderId="14" xfId="0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8" xfId="0" applyBorder="1" applyAlignment="1">
      <alignment/>
    </xf>
    <xf numFmtId="49" fontId="3" fillId="0" borderId="28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49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2" borderId="28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5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20" fillId="8" borderId="0" xfId="0" applyFont="1" applyFill="1" applyAlignment="1">
      <alignment horizontal="center"/>
    </xf>
    <xf numFmtId="0" fontId="20" fillId="8" borderId="25" xfId="0" applyFont="1" applyFill="1" applyBorder="1" applyAlignment="1">
      <alignment horizontal="center"/>
    </xf>
    <xf numFmtId="0" fontId="20" fillId="8" borderId="0" xfId="0" applyFont="1" applyFill="1" applyBorder="1" applyAlignment="1">
      <alignment horizontal="center"/>
    </xf>
    <xf numFmtId="0" fontId="3" fillId="8" borderId="0" xfId="0" applyFont="1" applyFill="1" applyAlignment="1">
      <alignment horizontal="left"/>
    </xf>
    <xf numFmtId="0" fontId="3" fillId="9" borderId="0" xfId="0" applyFont="1" applyFill="1" applyAlignment="1">
      <alignment horizontal="left"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9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2" borderId="25" xfId="0" applyFont="1" applyFill="1" applyBorder="1" applyAlignment="1">
      <alignment/>
    </xf>
    <xf numFmtId="0" fontId="0" fillId="9" borderId="0" xfId="0" applyFont="1" applyFill="1" applyBorder="1" applyAlignment="1">
      <alignment horizontal="left"/>
    </xf>
    <xf numFmtId="0" fontId="0" fillId="8" borderId="0" xfId="0" applyFill="1" applyAlignment="1">
      <alignment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9" borderId="2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0" fillId="5" borderId="31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/>
    </xf>
    <xf numFmtId="0" fontId="23" fillId="0" borderId="32" xfId="0" applyFont="1" applyBorder="1" applyAlignment="1">
      <alignment/>
    </xf>
    <xf numFmtId="0" fontId="19" fillId="0" borderId="33" xfId="0" applyFont="1" applyBorder="1" applyAlignment="1">
      <alignment horizontal="left"/>
    </xf>
    <xf numFmtId="0" fontId="3" fillId="0" borderId="4" xfId="0" applyFont="1" applyBorder="1" applyAlignment="1">
      <alignment/>
    </xf>
    <xf numFmtId="49" fontId="3" fillId="0" borderId="5" xfId="0" applyNumberFormat="1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/>
    </xf>
    <xf numFmtId="0" fontId="15" fillId="0" borderId="4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5" xfId="0" applyFont="1" applyFill="1" applyBorder="1" applyAlignment="1">
      <alignment/>
    </xf>
    <xf numFmtId="0" fontId="0" fillId="0" borderId="4" xfId="0" applyBorder="1" applyAlignment="1">
      <alignment/>
    </xf>
    <xf numFmtId="0" fontId="15" fillId="0" borderId="5" xfId="0" applyFont="1" applyBorder="1" applyAlignment="1">
      <alignment horizontal="left"/>
    </xf>
    <xf numFmtId="0" fontId="0" fillId="0" borderId="32" xfId="0" applyBorder="1" applyAlignment="1">
      <alignment/>
    </xf>
    <xf numFmtId="0" fontId="15" fillId="0" borderId="33" xfId="0" applyFont="1" applyBorder="1" applyAlignment="1">
      <alignment horizontal="left"/>
    </xf>
    <xf numFmtId="0" fontId="0" fillId="0" borderId="5" xfId="0" applyBorder="1" applyAlignment="1">
      <alignment/>
    </xf>
    <xf numFmtId="0" fontId="0" fillId="4" borderId="34" xfId="0" applyFill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0" fillId="4" borderId="35" xfId="0" applyFill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33" xfId="0" applyFont="1" applyBorder="1" applyAlignment="1">
      <alignment horizontal="left"/>
    </xf>
    <xf numFmtId="0" fontId="0" fillId="4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37" xfId="0" applyFont="1" applyBorder="1" applyAlignment="1">
      <alignment horizontal="left"/>
    </xf>
    <xf numFmtId="0" fontId="0" fillId="4" borderId="34" xfId="0" applyFill="1" applyBorder="1" applyAlignment="1">
      <alignment horizontal="center"/>
    </xf>
    <xf numFmtId="0" fontId="11" fillId="9" borderId="37" xfId="0" applyFont="1" applyFill="1" applyBorder="1" applyAlignment="1">
      <alignment horizontal="center"/>
    </xf>
    <xf numFmtId="0" fontId="11" fillId="5" borderId="38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0" fillId="4" borderId="40" xfId="0" applyFill="1" applyBorder="1" applyAlignment="1">
      <alignment/>
    </xf>
    <xf numFmtId="0" fontId="11" fillId="10" borderId="37" xfId="0" applyFont="1" applyFill="1" applyBorder="1" applyAlignment="1">
      <alignment horizontal="center"/>
    </xf>
    <xf numFmtId="0" fontId="0" fillId="7" borderId="38" xfId="0" applyFont="1" applyFill="1" applyBorder="1" applyAlignment="1">
      <alignment horizontal="center"/>
    </xf>
    <xf numFmtId="0" fontId="0" fillId="11" borderId="38" xfId="0" applyFont="1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/>
    </xf>
    <xf numFmtId="0" fontId="27" fillId="0" borderId="4" xfId="0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5" xfId="0" applyFont="1" applyBorder="1" applyAlignment="1">
      <alignment/>
    </xf>
    <xf numFmtId="0" fontId="26" fillId="0" borderId="5" xfId="0" applyFont="1" applyBorder="1" applyAlignment="1">
      <alignment horizontal="left"/>
    </xf>
    <xf numFmtId="0" fontId="27" fillId="0" borderId="5" xfId="0" applyFont="1" applyBorder="1" applyAlignment="1">
      <alignment horizontal="left"/>
    </xf>
    <xf numFmtId="0" fontId="26" fillId="0" borderId="6" xfId="0" applyFont="1" applyBorder="1" applyAlignment="1">
      <alignment horizontal="center"/>
    </xf>
    <xf numFmtId="0" fontId="27" fillId="0" borderId="33" xfId="0" applyFont="1" applyBorder="1" applyAlignment="1">
      <alignment horizontal="left"/>
    </xf>
    <xf numFmtId="0" fontId="0" fillId="0" borderId="37" xfId="0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5" xfId="0" applyFont="1" applyBorder="1" applyAlignment="1">
      <alignment/>
    </xf>
    <xf numFmtId="0" fontId="30" fillId="0" borderId="4" xfId="0" applyFont="1" applyFill="1" applyBorder="1" applyAlignment="1">
      <alignment/>
    </xf>
    <xf numFmtId="0" fontId="17" fillId="0" borderId="4" xfId="0" applyFont="1" applyFill="1" applyBorder="1" applyAlignment="1">
      <alignment/>
    </xf>
    <xf numFmtId="0" fontId="30" fillId="0" borderId="5" xfId="0" applyFont="1" applyBorder="1" applyAlignment="1">
      <alignment horizontal="left"/>
    </xf>
    <xf numFmtId="0" fontId="11" fillId="0" borderId="38" xfId="0" applyFont="1" applyFill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30" fillId="0" borderId="33" xfId="0" applyFont="1" applyBorder="1" applyAlignment="1">
      <alignment horizontal="left"/>
    </xf>
    <xf numFmtId="0" fontId="17" fillId="0" borderId="37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17" fillId="0" borderId="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horizontal="left"/>
    </xf>
    <xf numFmtId="0" fontId="0" fillId="6" borderId="38" xfId="0" applyFill="1" applyBorder="1" applyAlignment="1">
      <alignment horizontal="center"/>
    </xf>
    <xf numFmtId="0" fontId="17" fillId="0" borderId="5" xfId="0" applyFont="1" applyBorder="1" applyAlignment="1">
      <alignment horizontal="left"/>
    </xf>
    <xf numFmtId="0" fontId="17" fillId="0" borderId="33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32" xfId="0" applyFont="1" applyBorder="1" applyAlignment="1">
      <alignment/>
    </xf>
    <xf numFmtId="0" fontId="16" fillId="0" borderId="33" xfId="0" applyFont="1" applyBorder="1" applyAlignment="1">
      <alignment horizontal="left"/>
    </xf>
    <xf numFmtId="0" fontId="3" fillId="4" borderId="38" xfId="0" applyFont="1" applyFill="1" applyBorder="1" applyAlignment="1">
      <alignment horizontal="left"/>
    </xf>
    <xf numFmtId="0" fontId="15" fillId="0" borderId="36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/>
    </xf>
    <xf numFmtId="0" fontId="15" fillId="10" borderId="38" xfId="0" applyFont="1" applyFill="1" applyBorder="1" applyAlignment="1">
      <alignment horizontal="left"/>
    </xf>
    <xf numFmtId="0" fontId="33" fillId="12" borderId="38" xfId="0" applyFont="1" applyFill="1" applyBorder="1" applyAlignment="1">
      <alignment horizontal="left"/>
    </xf>
    <xf numFmtId="0" fontId="3" fillId="2" borderId="3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9" borderId="38" xfId="0" applyFont="1" applyFill="1" applyBorder="1" applyAlignment="1">
      <alignment horizontal="left"/>
    </xf>
    <xf numFmtId="0" fontId="3" fillId="6" borderId="38" xfId="0" applyFont="1" applyFill="1" applyBorder="1" applyAlignment="1">
      <alignment horizontal="left"/>
    </xf>
    <xf numFmtId="0" fontId="3" fillId="5" borderId="38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3" fillId="11" borderId="38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3" fillId="0" borderId="32" xfId="0" applyFont="1" applyBorder="1" applyAlignment="1">
      <alignment/>
    </xf>
    <xf numFmtId="0" fontId="16" fillId="0" borderId="6" xfId="0" applyFont="1" applyBorder="1" applyAlignment="1">
      <alignment horizontal="left"/>
    </xf>
    <xf numFmtId="0" fontId="0" fillId="0" borderId="33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8" xfId="0" applyFill="1" applyBorder="1" applyAlignment="1">
      <alignment/>
    </xf>
    <xf numFmtId="14" fontId="3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36" fillId="0" borderId="43" xfId="0" applyFont="1" applyBorder="1" applyAlignment="1">
      <alignment/>
    </xf>
    <xf numFmtId="0" fontId="36" fillId="0" borderId="0" xfId="0" applyFont="1" applyAlignment="1">
      <alignment/>
    </xf>
    <xf numFmtId="0" fontId="36" fillId="0" borderId="28" xfId="0" applyFont="1" applyBorder="1" applyAlignment="1">
      <alignment/>
    </xf>
    <xf numFmtId="0" fontId="36" fillId="3" borderId="0" xfId="0" applyFont="1" applyFill="1" applyBorder="1" applyAlignment="1">
      <alignment horizontal="center"/>
    </xf>
    <xf numFmtId="0" fontId="36" fillId="3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36" fillId="0" borderId="0" xfId="0" applyFont="1" applyBorder="1" applyAlignment="1">
      <alignment/>
    </xf>
    <xf numFmtId="0" fontId="36" fillId="3" borderId="0" xfId="0" applyFont="1" applyFill="1" applyAlignment="1">
      <alignment/>
    </xf>
    <xf numFmtId="0" fontId="36" fillId="3" borderId="28" xfId="0" applyFont="1" applyFill="1" applyBorder="1" applyAlignment="1">
      <alignment horizontal="center"/>
    </xf>
    <xf numFmtId="0" fontId="36" fillId="0" borderId="28" xfId="0" applyFont="1" applyFill="1" applyBorder="1" applyAlignment="1">
      <alignment horizontal="center"/>
    </xf>
    <xf numFmtId="0" fontId="36" fillId="0" borderId="18" xfId="0" applyFont="1" applyBorder="1" applyAlignment="1">
      <alignment/>
    </xf>
    <xf numFmtId="0" fontId="0" fillId="3" borderId="18" xfId="0" applyFont="1" applyFill="1" applyBorder="1" applyAlignment="1">
      <alignment horizontal="center"/>
    </xf>
    <xf numFmtId="0" fontId="36" fillId="0" borderId="42" xfId="0" applyFont="1" applyBorder="1" applyAlignment="1">
      <alignment/>
    </xf>
    <xf numFmtId="0" fontId="36" fillId="0" borderId="41" xfId="0" applyFont="1" applyBorder="1" applyAlignment="1">
      <alignment/>
    </xf>
    <xf numFmtId="0" fontId="36" fillId="0" borderId="16" xfId="0" applyFont="1" applyBorder="1" applyAlignment="1">
      <alignment/>
    </xf>
    <xf numFmtId="0" fontId="36" fillId="3" borderId="43" xfId="0" applyFont="1" applyFill="1" applyBorder="1" applyAlignment="1">
      <alignment/>
    </xf>
    <xf numFmtId="0" fontId="36" fillId="0" borderId="18" xfId="0" applyFont="1" applyFill="1" applyBorder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36" fillId="2" borderId="28" xfId="0" applyFont="1" applyFill="1" applyBorder="1" applyAlignment="1">
      <alignment horizontal="center"/>
    </xf>
    <xf numFmtId="0" fontId="36" fillId="7" borderId="0" xfId="0" applyFont="1" applyFill="1" applyBorder="1" applyAlignment="1">
      <alignment/>
    </xf>
    <xf numFmtId="0" fontId="36" fillId="2" borderId="0" xfId="0" applyFont="1" applyFill="1" applyBorder="1" applyAlignment="1">
      <alignment/>
    </xf>
    <xf numFmtId="0" fontId="36" fillId="13" borderId="0" xfId="0" applyFont="1" applyFill="1" applyBorder="1" applyAlignment="1">
      <alignment/>
    </xf>
    <xf numFmtId="0" fontId="36" fillId="6" borderId="0" xfId="0" applyFont="1" applyFill="1" applyBorder="1" applyAlignment="1">
      <alignment/>
    </xf>
    <xf numFmtId="0" fontId="36" fillId="5" borderId="0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36" fillId="0" borderId="42" xfId="0" applyFont="1" applyFill="1" applyBorder="1" applyAlignment="1">
      <alignment horizontal="center"/>
    </xf>
    <xf numFmtId="0" fontId="36" fillId="14" borderId="0" xfId="0" applyFont="1" applyFill="1" applyBorder="1" applyAlignment="1">
      <alignment/>
    </xf>
    <xf numFmtId="1" fontId="0" fillId="3" borderId="0" xfId="0" applyNumberFormat="1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1" fontId="36" fillId="14" borderId="0" xfId="0" applyNumberFormat="1" applyFont="1" applyFill="1" applyBorder="1" applyAlignment="1">
      <alignment horizontal="center"/>
    </xf>
    <xf numFmtId="1" fontId="36" fillId="7" borderId="0" xfId="0" applyNumberFormat="1" applyFont="1" applyFill="1" applyBorder="1" applyAlignment="1">
      <alignment horizontal="center"/>
    </xf>
    <xf numFmtId="1" fontId="36" fillId="7" borderId="28" xfId="0" applyNumberFormat="1" applyFont="1" applyFill="1" applyBorder="1" applyAlignment="1">
      <alignment horizontal="center"/>
    </xf>
    <xf numFmtId="1" fontId="36" fillId="2" borderId="0" xfId="0" applyNumberFormat="1" applyFont="1" applyFill="1" applyBorder="1" applyAlignment="1">
      <alignment horizontal="center"/>
    </xf>
    <xf numFmtId="1" fontId="36" fillId="2" borderId="28" xfId="0" applyNumberFormat="1" applyFont="1" applyFill="1" applyBorder="1" applyAlignment="1">
      <alignment horizontal="center"/>
    </xf>
    <xf numFmtId="1" fontId="36" fillId="13" borderId="0" xfId="0" applyNumberFormat="1" applyFont="1" applyFill="1" applyBorder="1" applyAlignment="1">
      <alignment horizontal="center"/>
    </xf>
    <xf numFmtId="1" fontId="36" fillId="13" borderId="28" xfId="0" applyNumberFormat="1" applyFont="1" applyFill="1" applyBorder="1" applyAlignment="1">
      <alignment horizontal="center"/>
    </xf>
    <xf numFmtId="1" fontId="36" fillId="6" borderId="0" xfId="0" applyNumberFormat="1" applyFont="1" applyFill="1" applyBorder="1" applyAlignment="1">
      <alignment horizontal="center"/>
    </xf>
    <xf numFmtId="1" fontId="36" fillId="5" borderId="0" xfId="0" applyNumberFormat="1" applyFont="1" applyFill="1" applyBorder="1" applyAlignment="1">
      <alignment horizontal="center"/>
    </xf>
    <xf numFmtId="1" fontId="0" fillId="3" borderId="43" xfId="0" applyNumberFormat="1" applyFont="1" applyFill="1" applyBorder="1" applyAlignment="1">
      <alignment horizontal="center"/>
    </xf>
    <xf numFmtId="0" fontId="36" fillId="0" borderId="43" xfId="0" applyFont="1" applyFill="1" applyBorder="1" applyAlignment="1">
      <alignment horizontal="center"/>
    </xf>
    <xf numFmtId="1" fontId="36" fillId="0" borderId="28" xfId="0" applyNumberFormat="1" applyFont="1" applyFill="1" applyBorder="1" applyAlignment="1">
      <alignment horizontal="center"/>
    </xf>
    <xf numFmtId="1" fontId="36" fillId="5" borderId="28" xfId="0" applyNumberFormat="1" applyFont="1" applyFill="1" applyBorder="1" applyAlignment="1">
      <alignment horizontal="center"/>
    </xf>
    <xf numFmtId="1" fontId="36" fillId="6" borderId="28" xfId="0" applyNumberFormat="1" applyFont="1" applyFill="1" applyBorder="1" applyAlignment="1">
      <alignment horizontal="center"/>
    </xf>
    <xf numFmtId="49" fontId="39" fillId="0" borderId="43" xfId="0" applyNumberFormat="1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41" xfId="0" applyFont="1" applyFill="1" applyBorder="1" applyAlignment="1">
      <alignment/>
    </xf>
    <xf numFmtId="49" fontId="39" fillId="0" borderId="0" xfId="0" applyNumberFormat="1" applyFont="1" applyFill="1" applyBorder="1" applyAlignment="1">
      <alignment/>
    </xf>
    <xf numFmtId="0" fontId="39" fillId="0" borderId="41" xfId="0" applyFont="1" applyBorder="1" applyAlignment="1">
      <alignment/>
    </xf>
    <xf numFmtId="0" fontId="39" fillId="0" borderId="0" xfId="0" applyFont="1" applyAlignment="1">
      <alignment/>
    </xf>
    <xf numFmtId="0" fontId="6" fillId="0" borderId="41" xfId="0" applyFont="1" applyBorder="1" applyAlignment="1">
      <alignment/>
    </xf>
    <xf numFmtId="0" fontId="36" fillId="0" borderId="45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1" fontId="36" fillId="14" borderId="28" xfId="0" applyNumberFormat="1" applyFont="1" applyFill="1" applyBorder="1" applyAlignment="1">
      <alignment horizontal="center"/>
    </xf>
    <xf numFmtId="1" fontId="36" fillId="0" borderId="28" xfId="0" applyNumberFormat="1" applyFont="1" applyBorder="1" applyAlignment="1">
      <alignment horizontal="center"/>
    </xf>
    <xf numFmtId="1" fontId="36" fillId="0" borderId="0" xfId="0" applyNumberFormat="1" applyFont="1" applyBorder="1" applyAlignment="1">
      <alignment horizontal="center"/>
    </xf>
    <xf numFmtId="0" fontId="36" fillId="0" borderId="42" xfId="0" applyFont="1" applyBorder="1" applyAlignment="1">
      <alignment horizontal="center"/>
    </xf>
    <xf numFmtId="0" fontId="36" fillId="0" borderId="41" xfId="0" applyFont="1" applyBorder="1" applyAlignment="1">
      <alignment horizontal="center"/>
    </xf>
    <xf numFmtId="1" fontId="0" fillId="3" borderId="28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36" fillId="3" borderId="0" xfId="0" applyNumberFormat="1" applyFont="1" applyFill="1" applyBorder="1" applyAlignment="1">
      <alignment horizontal="center"/>
    </xf>
    <xf numFmtId="0" fontId="36" fillId="0" borderId="41" xfId="0" applyFont="1" applyFill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0" fillId="0" borderId="43" xfId="0" applyFill="1" applyBorder="1" applyAlignment="1">
      <alignment horizontal="center"/>
    </xf>
    <xf numFmtId="1" fontId="0" fillId="3" borderId="18" xfId="0" applyNumberFormat="1" applyFill="1" applyBorder="1" applyAlignment="1">
      <alignment horizontal="center"/>
    </xf>
    <xf numFmtId="1" fontId="0" fillId="3" borderId="43" xfId="0" applyNumberFormat="1" applyFill="1" applyBorder="1" applyAlignment="1">
      <alignment horizontal="center"/>
    </xf>
    <xf numFmtId="1" fontId="36" fillId="3" borderId="43" xfId="0" applyNumberFormat="1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Fill="1" applyAlignment="1">
      <alignment horizontal="center"/>
    </xf>
    <xf numFmtId="0" fontId="0" fillId="0" borderId="18" xfId="0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36" fillId="2" borderId="28" xfId="0" applyFont="1" applyFill="1" applyBorder="1" applyAlignment="1">
      <alignment horizontal="left"/>
    </xf>
    <xf numFmtId="0" fontId="36" fillId="0" borderId="0" xfId="0" applyFont="1" applyAlignment="1">
      <alignment horizontal="left"/>
    </xf>
    <xf numFmtId="0" fontId="0" fillId="3" borderId="0" xfId="0" applyFill="1" applyBorder="1" applyAlignment="1">
      <alignment horizontal="center"/>
    </xf>
    <xf numFmtId="1" fontId="36" fillId="0" borderId="0" xfId="0" applyNumberFormat="1" applyFont="1" applyAlignment="1">
      <alignment horizontal="center"/>
    </xf>
    <xf numFmtId="0" fontId="36" fillId="3" borderId="43" xfId="0" applyFont="1" applyFill="1" applyBorder="1" applyAlignment="1">
      <alignment horizontal="center"/>
    </xf>
    <xf numFmtId="1" fontId="36" fillId="3" borderId="18" xfId="0" applyNumberFormat="1" applyFont="1" applyFill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7" borderId="4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14" borderId="0" xfId="0" applyFont="1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4" borderId="43" xfId="0" applyFont="1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13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left"/>
    </xf>
    <xf numFmtId="0" fontId="0" fillId="2" borderId="41" xfId="0" applyFill="1" applyBorder="1" applyAlignment="1">
      <alignment horizontal="center"/>
    </xf>
    <xf numFmtId="0" fontId="0" fillId="0" borderId="41" xfId="0" applyFont="1" applyFill="1" applyBorder="1" applyAlignment="1">
      <alignment horizontal="left"/>
    </xf>
    <xf numFmtId="0" fontId="0" fillId="0" borderId="41" xfId="0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7" borderId="41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15" borderId="18" xfId="0" applyFont="1" applyFill="1" applyBorder="1" applyAlignment="1">
      <alignment horizontal="center"/>
    </xf>
    <xf numFmtId="0" fontId="0" fillId="15" borderId="28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0" fillId="16" borderId="0" xfId="0" applyFont="1" applyFill="1" applyBorder="1" applyAlignment="1">
      <alignment horizontal="center"/>
    </xf>
    <xf numFmtId="0" fontId="0" fillId="13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33" xfId="0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40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41" fillId="0" borderId="0" xfId="0" applyFont="1" applyAlignment="1">
      <alignment/>
    </xf>
    <xf numFmtId="0" fontId="40" fillId="6" borderId="0" xfId="0" applyFont="1" applyFill="1" applyBorder="1" applyAlignment="1">
      <alignment horizontal="left"/>
    </xf>
    <xf numFmtId="0" fontId="42" fillId="0" borderId="0" xfId="0" applyFont="1" applyBorder="1" applyAlignment="1">
      <alignment/>
    </xf>
    <xf numFmtId="16" fontId="43" fillId="0" borderId="0" xfId="0" applyNumberFormat="1" applyFont="1" applyAlignment="1">
      <alignment/>
    </xf>
    <xf numFmtId="0" fontId="40" fillId="14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0" fillId="7" borderId="0" xfId="0" applyFill="1" applyAlignment="1">
      <alignment/>
    </xf>
    <xf numFmtId="0" fontId="40" fillId="15" borderId="0" xfId="0" applyFont="1" applyFill="1" applyBorder="1" applyAlignment="1">
      <alignment horizontal="left"/>
    </xf>
    <xf numFmtId="0" fontId="0" fillId="13" borderId="0" xfId="0" applyFill="1" applyAlignment="1">
      <alignment/>
    </xf>
    <xf numFmtId="14" fontId="40" fillId="0" borderId="0" xfId="0" applyNumberFormat="1" applyFont="1" applyAlignment="1">
      <alignment horizontal="left"/>
    </xf>
    <xf numFmtId="0" fontId="46" fillId="0" borderId="43" xfId="0" applyFont="1" applyFill="1" applyBorder="1" applyAlignment="1">
      <alignment/>
    </xf>
    <xf numFmtId="0" fontId="46" fillId="0" borderId="41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Border="1" applyAlignment="1">
      <alignment/>
    </xf>
    <xf numFmtId="0" fontId="44" fillId="0" borderId="28" xfId="0" applyFont="1" applyBorder="1" applyAlignment="1">
      <alignment/>
    </xf>
    <xf numFmtId="0" fontId="44" fillId="0" borderId="0" xfId="0" applyFont="1" applyAlignment="1">
      <alignment/>
    </xf>
    <xf numFmtId="49" fontId="45" fillId="0" borderId="0" xfId="0" applyNumberFormat="1" applyFont="1" applyAlignment="1">
      <alignment horizontal="center"/>
    </xf>
    <xf numFmtId="49" fontId="45" fillId="0" borderId="0" xfId="0" applyNumberFormat="1" applyFont="1" applyBorder="1" applyAlignment="1">
      <alignment horizontal="center"/>
    </xf>
    <xf numFmtId="0" fontId="0" fillId="6" borderId="44" xfId="0" applyFill="1" applyBorder="1" applyAlignment="1">
      <alignment horizontal="center"/>
    </xf>
    <xf numFmtId="1" fontId="36" fillId="14" borderId="25" xfId="0" applyNumberFormat="1" applyFont="1" applyFill="1" applyBorder="1" applyAlignment="1">
      <alignment horizontal="center"/>
    </xf>
    <xf numFmtId="1" fontId="36" fillId="7" borderId="25" xfId="0" applyNumberFormat="1" applyFont="1" applyFill="1" applyBorder="1" applyAlignment="1">
      <alignment horizontal="center"/>
    </xf>
    <xf numFmtId="1" fontId="36" fillId="2" borderId="25" xfId="0" applyNumberFormat="1" applyFont="1" applyFill="1" applyBorder="1" applyAlignment="1">
      <alignment horizontal="center"/>
    </xf>
    <xf numFmtId="1" fontId="36" fillId="13" borderId="25" xfId="0" applyNumberFormat="1" applyFont="1" applyFill="1" applyBorder="1" applyAlignment="1">
      <alignment horizontal="center"/>
    </xf>
    <xf numFmtId="1" fontId="36" fillId="6" borderId="25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6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36" fillId="0" borderId="46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3" borderId="21" xfId="0" applyFill="1" applyBorder="1" applyAlignment="1">
      <alignment horizontal="center"/>
    </xf>
    <xf numFmtId="1" fontId="36" fillId="14" borderId="4" xfId="0" applyNumberFormat="1" applyFont="1" applyFill="1" applyBorder="1" applyAlignment="1">
      <alignment horizontal="center"/>
    </xf>
    <xf numFmtId="1" fontId="36" fillId="7" borderId="4" xfId="0" applyNumberFormat="1" applyFont="1" applyFill="1" applyBorder="1" applyAlignment="1">
      <alignment horizontal="center"/>
    </xf>
    <xf numFmtId="1" fontId="36" fillId="2" borderId="4" xfId="0" applyNumberFormat="1" applyFont="1" applyFill="1" applyBorder="1" applyAlignment="1">
      <alignment horizontal="center"/>
    </xf>
    <xf numFmtId="1" fontId="36" fillId="13" borderId="4" xfId="0" applyNumberFormat="1" applyFont="1" applyFill="1" applyBorder="1" applyAlignment="1">
      <alignment horizontal="center"/>
    </xf>
    <xf numFmtId="1" fontId="36" fillId="6" borderId="4" xfId="0" applyNumberFormat="1" applyFont="1" applyFill="1" applyBorder="1" applyAlignment="1">
      <alignment horizontal="center"/>
    </xf>
    <xf numFmtId="1" fontId="36" fillId="0" borderId="4" xfId="0" applyNumberFormat="1" applyFont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0" fontId="36" fillId="0" borderId="21" xfId="0" applyFont="1" applyFill="1" applyBorder="1" applyAlignment="1">
      <alignment horizontal="center"/>
    </xf>
    <xf numFmtId="0" fontId="36" fillId="0" borderId="46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/>
    </xf>
    <xf numFmtId="0" fontId="0" fillId="0" borderId="41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0" fillId="0" borderId="0" xfId="0" applyFont="1" applyFill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3" fillId="0" borderId="42" xfId="0" applyFont="1" applyBorder="1" applyAlignment="1">
      <alignment horizontal="left"/>
    </xf>
    <xf numFmtId="0" fontId="0" fillId="0" borderId="16" xfId="0" applyFill="1" applyBorder="1" applyAlignment="1">
      <alignment/>
    </xf>
    <xf numFmtId="0" fontId="3" fillId="0" borderId="42" xfId="0" applyFont="1" applyFill="1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16" xfId="0" applyBorder="1" applyAlignment="1">
      <alignment horizontal="center"/>
    </xf>
    <xf numFmtId="0" fontId="45" fillId="0" borderId="41" xfId="0" applyFont="1" applyFill="1" applyBorder="1" applyAlignment="1">
      <alignment/>
    </xf>
    <xf numFmtId="0" fontId="0" fillId="0" borderId="43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44" fillId="0" borderId="0" xfId="0" applyFont="1" applyBorder="1" applyAlignment="1">
      <alignment/>
    </xf>
    <xf numFmtId="49" fontId="45" fillId="0" borderId="25" xfId="0" applyNumberFormat="1" applyFont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2" borderId="25" xfId="0" applyFont="1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8" xfId="0" applyFill="1" applyBorder="1" applyAlignment="1">
      <alignment/>
    </xf>
    <xf numFmtId="1" fontId="45" fillId="0" borderId="0" xfId="0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0" borderId="14" xfId="0" applyBorder="1" applyAlignment="1">
      <alignment/>
    </xf>
    <xf numFmtId="0" fontId="0" fillId="0" borderId="13" xfId="0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2" fontId="3" fillId="0" borderId="28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right"/>
    </xf>
    <xf numFmtId="2" fontId="44" fillId="0" borderId="0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K95"/>
  <sheetViews>
    <sheetView tabSelected="1" zoomScale="75" zoomScaleNormal="75" workbookViewId="0" topLeftCell="A2">
      <selection activeCell="M96" sqref="M96"/>
    </sheetView>
  </sheetViews>
  <sheetFormatPr defaultColWidth="9.140625" defaultRowHeight="12.75"/>
  <cols>
    <col min="1" max="1" width="25.00390625" style="92" customWidth="1"/>
    <col min="2" max="2" width="12.57421875" style="66" customWidth="1"/>
    <col min="3" max="5" width="2.7109375" style="0" customWidth="1"/>
    <col min="6" max="8" width="2.7109375" style="66" customWidth="1"/>
    <col min="9" max="17" width="2.7109375" style="0" customWidth="1"/>
    <col min="18" max="20" width="2.7109375" style="66" customWidth="1"/>
    <col min="21" max="23" width="2.7109375" style="0" customWidth="1"/>
    <col min="24" max="26" width="2.7109375" style="66" customWidth="1"/>
    <col min="27" max="29" width="2.7109375" style="0" customWidth="1"/>
    <col min="30" max="32" width="2.7109375" style="66" customWidth="1"/>
    <col min="33" max="35" width="2.7109375" style="0" customWidth="1"/>
    <col min="36" max="38" width="2.7109375" style="66" customWidth="1"/>
    <col min="39" max="41" width="2.7109375" style="0" customWidth="1"/>
    <col min="42" max="44" width="2.7109375" style="66" customWidth="1"/>
    <col min="45" max="47" width="2.7109375" style="0" customWidth="1"/>
    <col min="48" max="50" width="2.7109375" style="66" customWidth="1"/>
    <col min="51" max="51" width="9.7109375" style="0" customWidth="1"/>
    <col min="52" max="52" width="12.421875" style="0" customWidth="1"/>
    <col min="53" max="53" width="5.00390625" style="78" customWidth="1"/>
    <col min="54" max="54" width="14.140625" style="0" customWidth="1"/>
    <col min="56" max="61" width="9.140625" style="28" customWidth="1"/>
  </cols>
  <sheetData>
    <row r="1" spans="1:28" ht="20.25">
      <c r="A1" s="428" t="s">
        <v>226</v>
      </c>
      <c r="J1" s="2"/>
      <c r="K1" s="2"/>
      <c r="AB1" s="287" t="s">
        <v>60</v>
      </c>
    </row>
    <row r="2" spans="1:11" ht="18">
      <c r="A2" s="286" t="s">
        <v>215</v>
      </c>
      <c r="J2" s="2"/>
      <c r="K2" s="2"/>
    </row>
    <row r="3" spans="33:51" ht="12.75">
      <c r="AG3" s="66"/>
      <c r="AH3" s="66"/>
      <c r="AI3" s="66"/>
      <c r="AM3" s="66"/>
      <c r="AN3" s="66"/>
      <c r="AO3" s="66"/>
      <c r="AS3" s="66"/>
      <c r="AT3" s="66"/>
      <c r="AU3" s="66"/>
      <c r="AY3" s="66"/>
    </row>
    <row r="4" ht="13.5" thickBot="1">
      <c r="AY4" s="66"/>
    </row>
    <row r="5" spans="1:63" ht="15">
      <c r="A5" s="433" t="s">
        <v>51</v>
      </c>
      <c r="B5" s="434"/>
      <c r="C5" s="435"/>
      <c r="D5" s="436"/>
      <c r="E5" s="437"/>
      <c r="F5" s="437" t="s">
        <v>104</v>
      </c>
      <c r="G5" s="437"/>
      <c r="H5" s="437"/>
      <c r="I5" s="435"/>
      <c r="J5" s="481"/>
      <c r="K5" s="438"/>
      <c r="L5" s="438" t="s">
        <v>105</v>
      </c>
      <c r="M5" s="438"/>
      <c r="N5" s="482"/>
      <c r="O5" s="435"/>
      <c r="P5" s="481"/>
      <c r="Q5" s="438" t="s">
        <v>106</v>
      </c>
      <c r="R5" s="438"/>
      <c r="S5" s="438"/>
      <c r="T5" s="482"/>
      <c r="U5" s="435"/>
      <c r="V5" s="438"/>
      <c r="W5" s="438" t="s">
        <v>54</v>
      </c>
      <c r="X5" s="438"/>
      <c r="Y5" s="438"/>
      <c r="Z5" s="482"/>
      <c r="AA5" s="435"/>
      <c r="AB5" s="481"/>
      <c r="AC5" s="438" t="s">
        <v>107</v>
      </c>
      <c r="AD5" s="438"/>
      <c r="AE5" s="438"/>
      <c r="AF5" s="482"/>
      <c r="AG5" s="435"/>
      <c r="AH5" s="481"/>
      <c r="AI5" s="438" t="s">
        <v>108</v>
      </c>
      <c r="AJ5" s="438"/>
      <c r="AK5" s="438"/>
      <c r="AL5" s="482"/>
      <c r="AM5" s="435"/>
      <c r="AN5" s="481"/>
      <c r="AO5" s="438" t="s">
        <v>109</v>
      </c>
      <c r="AP5" s="438"/>
      <c r="AQ5" s="438"/>
      <c r="AR5" s="482"/>
      <c r="AS5" s="481"/>
      <c r="AT5" s="436"/>
      <c r="AU5" s="438" t="s">
        <v>110</v>
      </c>
      <c r="AV5" s="438"/>
      <c r="AW5" s="438"/>
      <c r="AX5" s="438"/>
      <c r="AY5" s="135"/>
      <c r="AZ5" s="3"/>
      <c r="BA5" s="265"/>
      <c r="BB5" s="395"/>
      <c r="BC5" s="395"/>
      <c r="BD5" s="395"/>
      <c r="BE5" s="395"/>
      <c r="BF5" s="395"/>
      <c r="BG5" s="395"/>
      <c r="BH5" s="396" t="s">
        <v>212</v>
      </c>
      <c r="BI5" s="407"/>
      <c r="BJ5" s="28"/>
      <c r="BK5" s="28"/>
    </row>
    <row r="6" spans="1:63" ht="15">
      <c r="A6" s="433"/>
      <c r="B6" s="434"/>
      <c r="C6" s="435"/>
      <c r="D6" s="436"/>
      <c r="E6" s="437"/>
      <c r="F6" s="437"/>
      <c r="G6" s="437"/>
      <c r="H6" s="437"/>
      <c r="I6" s="435"/>
      <c r="J6" s="481"/>
      <c r="K6" s="438"/>
      <c r="L6" s="438"/>
      <c r="M6" s="438"/>
      <c r="N6" s="482"/>
      <c r="O6" s="435"/>
      <c r="P6" s="481"/>
      <c r="Q6" s="438"/>
      <c r="R6" s="438"/>
      <c r="S6" s="438"/>
      <c r="T6" s="482"/>
      <c r="U6" s="435"/>
      <c r="V6" s="438"/>
      <c r="W6" s="438"/>
      <c r="X6" s="438"/>
      <c r="Y6" s="438"/>
      <c r="Z6" s="482"/>
      <c r="AA6" s="435"/>
      <c r="AB6" s="481"/>
      <c r="AC6" s="438"/>
      <c r="AD6" s="438"/>
      <c r="AE6" s="438"/>
      <c r="AF6" s="482"/>
      <c r="AG6" s="435"/>
      <c r="AH6" s="481"/>
      <c r="AI6" s="438"/>
      <c r="AJ6" s="438"/>
      <c r="AK6" s="438"/>
      <c r="AL6" s="482"/>
      <c r="AM6" s="435"/>
      <c r="AN6" s="481"/>
      <c r="AO6" s="438"/>
      <c r="AP6" s="438"/>
      <c r="AQ6" s="438"/>
      <c r="AR6" s="482"/>
      <c r="AS6" s="481"/>
      <c r="AT6" s="436"/>
      <c r="AU6" s="438"/>
      <c r="AV6" s="438"/>
      <c r="AW6" s="438"/>
      <c r="AX6" s="438"/>
      <c r="AY6" s="135"/>
      <c r="AZ6" s="188"/>
      <c r="BA6" s="109"/>
      <c r="BB6" s="202"/>
      <c r="BC6" s="202"/>
      <c r="BD6" s="202"/>
      <c r="BE6" s="202"/>
      <c r="BF6" s="202"/>
      <c r="BG6" s="202"/>
      <c r="BH6" s="121"/>
      <c r="BI6" s="408"/>
      <c r="BJ6" s="28"/>
      <c r="BK6" s="28"/>
    </row>
    <row r="7" spans="2:63" ht="12.75">
      <c r="B7" s="98"/>
      <c r="C7" s="136"/>
      <c r="D7" s="99"/>
      <c r="E7" s="99"/>
      <c r="F7" s="99"/>
      <c r="G7" s="99"/>
      <c r="H7" s="99"/>
      <c r="I7" s="136"/>
      <c r="J7" s="101"/>
      <c r="K7" s="101"/>
      <c r="L7" s="101"/>
      <c r="M7" s="101"/>
      <c r="N7" s="100"/>
      <c r="O7" s="136"/>
      <c r="P7" s="101"/>
      <c r="Q7" s="101"/>
      <c r="R7" s="101"/>
      <c r="S7" s="101"/>
      <c r="T7" s="100"/>
      <c r="U7" s="136"/>
      <c r="V7" s="101"/>
      <c r="W7" s="101"/>
      <c r="X7" s="101"/>
      <c r="Y7" s="101"/>
      <c r="Z7" s="100"/>
      <c r="AA7" s="136"/>
      <c r="AB7" s="101"/>
      <c r="AC7" s="101"/>
      <c r="AD7" s="101"/>
      <c r="AE7" s="101"/>
      <c r="AF7" s="100"/>
      <c r="AG7" s="136"/>
      <c r="AH7" s="101"/>
      <c r="AI7" s="101"/>
      <c r="AJ7" s="101"/>
      <c r="AK7" s="101"/>
      <c r="AL7" s="100"/>
      <c r="AM7" s="136"/>
      <c r="AN7" s="101"/>
      <c r="AO7" s="101"/>
      <c r="AP7" s="101"/>
      <c r="AQ7" s="101"/>
      <c r="AR7" s="100"/>
      <c r="AS7" s="101"/>
      <c r="AT7" s="99"/>
      <c r="AU7" s="99"/>
      <c r="AV7" s="101"/>
      <c r="AW7" s="101"/>
      <c r="AX7" s="101"/>
      <c r="AY7" s="135"/>
      <c r="AZ7" s="200" t="s">
        <v>74</v>
      </c>
      <c r="BA7" s="383">
        <v>1</v>
      </c>
      <c r="BB7" s="31" t="s">
        <v>75</v>
      </c>
      <c r="BC7" s="31"/>
      <c r="BD7" s="31"/>
      <c r="BE7" s="202"/>
      <c r="BF7" s="31"/>
      <c r="BG7" s="202"/>
      <c r="BH7" s="121"/>
      <c r="BI7" s="408"/>
      <c r="BJ7" s="28"/>
      <c r="BK7" s="28"/>
    </row>
    <row r="8" spans="1:63" ht="12.75">
      <c r="A8" s="94" t="s">
        <v>219</v>
      </c>
      <c r="B8" s="80"/>
      <c r="C8" s="499">
        <v>292</v>
      </c>
      <c r="D8" s="500"/>
      <c r="E8" s="501"/>
      <c r="F8" s="502">
        <v>234</v>
      </c>
      <c r="G8" s="500"/>
      <c r="H8" s="501"/>
      <c r="I8" s="499">
        <v>260</v>
      </c>
      <c r="J8" s="500"/>
      <c r="K8" s="501"/>
      <c r="L8" s="502">
        <v>230</v>
      </c>
      <c r="M8" s="500"/>
      <c r="N8" s="501"/>
      <c r="O8" s="499">
        <v>226</v>
      </c>
      <c r="P8" s="500"/>
      <c r="Q8" s="501"/>
      <c r="R8" s="502">
        <v>180</v>
      </c>
      <c r="S8" s="500"/>
      <c r="T8" s="501"/>
      <c r="U8" s="499">
        <v>186</v>
      </c>
      <c r="V8" s="500"/>
      <c r="W8" s="501"/>
      <c r="X8" s="502">
        <v>232</v>
      </c>
      <c r="Y8" s="500"/>
      <c r="Z8" s="501"/>
      <c r="AA8" s="499">
        <v>238</v>
      </c>
      <c r="AB8" s="500"/>
      <c r="AC8" s="501"/>
      <c r="AD8" s="502">
        <v>224</v>
      </c>
      <c r="AE8" s="500"/>
      <c r="AF8" s="501"/>
      <c r="AG8" s="499">
        <v>230</v>
      </c>
      <c r="AH8" s="500"/>
      <c r="AI8" s="501"/>
      <c r="AJ8" s="502">
        <v>286</v>
      </c>
      <c r="AK8" s="500"/>
      <c r="AL8" s="501"/>
      <c r="AM8" s="499">
        <v>242</v>
      </c>
      <c r="AN8" s="500"/>
      <c r="AO8" s="501"/>
      <c r="AP8" s="502">
        <v>220</v>
      </c>
      <c r="AQ8" s="500"/>
      <c r="AR8" s="501"/>
      <c r="AS8" s="499">
        <v>230</v>
      </c>
      <c r="AT8" s="500"/>
      <c r="AU8" s="501"/>
      <c r="AV8" s="502">
        <v>256</v>
      </c>
      <c r="AW8" s="500"/>
      <c r="AX8" s="501"/>
      <c r="AY8" s="285"/>
      <c r="AZ8" s="188"/>
      <c r="BA8" s="172"/>
      <c r="BB8" s="258" t="s">
        <v>206</v>
      </c>
      <c r="BC8" s="31"/>
      <c r="BD8" s="31"/>
      <c r="BE8" s="202"/>
      <c r="BF8" s="31"/>
      <c r="BG8" s="202"/>
      <c r="BH8" s="121"/>
      <c r="BI8" s="408"/>
      <c r="BJ8" s="28"/>
      <c r="BK8" s="28"/>
    </row>
    <row r="9" spans="1:63" ht="12.75">
      <c r="A9" s="92" t="s">
        <v>222</v>
      </c>
      <c r="C9" s="497">
        <f>C8+F8</f>
        <v>526</v>
      </c>
      <c r="D9" s="492"/>
      <c r="E9" s="492"/>
      <c r="F9" s="495"/>
      <c r="G9" s="495"/>
      <c r="H9" s="496"/>
      <c r="I9" s="497">
        <f>I8+L8</f>
        <v>490</v>
      </c>
      <c r="J9" s="492"/>
      <c r="K9" s="492"/>
      <c r="L9" s="495"/>
      <c r="M9" s="495"/>
      <c r="N9" s="496"/>
      <c r="O9" s="497">
        <f>O8+R8</f>
        <v>406</v>
      </c>
      <c r="P9" s="492"/>
      <c r="Q9" s="492"/>
      <c r="R9" s="495"/>
      <c r="S9" s="495"/>
      <c r="T9" s="496"/>
      <c r="U9" s="497">
        <f>U8+X8</f>
        <v>418</v>
      </c>
      <c r="V9" s="492"/>
      <c r="W9" s="492"/>
      <c r="X9" s="495"/>
      <c r="Y9" s="495"/>
      <c r="Z9" s="496"/>
      <c r="AA9" s="497">
        <f>AA8+AD8</f>
        <v>462</v>
      </c>
      <c r="AB9" s="492"/>
      <c r="AC9" s="492"/>
      <c r="AD9" s="495"/>
      <c r="AE9" s="495"/>
      <c r="AF9" s="496"/>
      <c r="AG9" s="497">
        <f>AG8+AJ8</f>
        <v>516</v>
      </c>
      <c r="AH9" s="492"/>
      <c r="AI9" s="492"/>
      <c r="AJ9" s="495"/>
      <c r="AK9" s="495"/>
      <c r="AL9" s="496"/>
      <c r="AM9" s="497">
        <f>AM8+AP8</f>
        <v>462</v>
      </c>
      <c r="AN9" s="492"/>
      <c r="AO9" s="492"/>
      <c r="AP9" s="495"/>
      <c r="AQ9" s="495"/>
      <c r="AR9" s="496"/>
      <c r="AS9" s="497">
        <f>AS8+AV8</f>
        <v>486</v>
      </c>
      <c r="AT9" s="492"/>
      <c r="AU9" s="492"/>
      <c r="AV9" s="495"/>
      <c r="AW9" s="495"/>
      <c r="AX9" s="496"/>
      <c r="AY9" s="285"/>
      <c r="AZ9" s="188"/>
      <c r="BA9" s="415"/>
      <c r="BB9" s="258" t="s">
        <v>166</v>
      </c>
      <c r="BC9" s="409"/>
      <c r="BD9" s="409"/>
      <c r="BE9" s="409"/>
      <c r="BF9" s="409"/>
      <c r="BG9" s="409"/>
      <c r="BH9" s="382"/>
      <c r="BI9" s="410"/>
      <c r="BJ9" s="28"/>
      <c r="BK9" s="28"/>
    </row>
    <row r="10" spans="1:63" ht="15">
      <c r="A10" s="484" t="s">
        <v>223</v>
      </c>
      <c r="B10" s="431"/>
      <c r="C10" s="498">
        <f>C9/6/4</f>
        <v>21.916666666666668</v>
      </c>
      <c r="D10" s="492"/>
      <c r="E10" s="492"/>
      <c r="F10" s="492"/>
      <c r="G10" s="492"/>
      <c r="H10" s="493"/>
      <c r="I10" s="498">
        <f>I9/6/4</f>
        <v>20.416666666666668</v>
      </c>
      <c r="J10" s="492"/>
      <c r="K10" s="492"/>
      <c r="L10" s="492"/>
      <c r="M10" s="492"/>
      <c r="N10" s="493"/>
      <c r="O10" s="498">
        <f>O9/6/4</f>
        <v>16.916666666666668</v>
      </c>
      <c r="P10" s="492"/>
      <c r="Q10" s="492"/>
      <c r="R10" s="492"/>
      <c r="S10" s="492"/>
      <c r="T10" s="493"/>
      <c r="U10" s="498">
        <f>U9/6/4</f>
        <v>17.416666666666668</v>
      </c>
      <c r="V10" s="492"/>
      <c r="W10" s="492"/>
      <c r="X10" s="492"/>
      <c r="Y10" s="492"/>
      <c r="Z10" s="493"/>
      <c r="AA10" s="498">
        <f>AA9/6/4</f>
        <v>19.25</v>
      </c>
      <c r="AB10" s="492"/>
      <c r="AC10" s="492"/>
      <c r="AD10" s="492"/>
      <c r="AE10" s="492"/>
      <c r="AF10" s="493"/>
      <c r="AG10" s="498">
        <f>AG9/6/4</f>
        <v>21.5</v>
      </c>
      <c r="AH10" s="492"/>
      <c r="AI10" s="492"/>
      <c r="AJ10" s="492"/>
      <c r="AK10" s="492"/>
      <c r="AL10" s="493"/>
      <c r="AM10" s="498">
        <f>AM9/6/4</f>
        <v>19.25</v>
      </c>
      <c r="AN10" s="492"/>
      <c r="AO10" s="492"/>
      <c r="AP10" s="492"/>
      <c r="AQ10" s="492"/>
      <c r="AR10" s="493"/>
      <c r="AS10" s="498">
        <f>AS9/6/4</f>
        <v>20.25</v>
      </c>
      <c r="AT10" s="492"/>
      <c r="AU10" s="492"/>
      <c r="AV10" s="492"/>
      <c r="AW10" s="492"/>
      <c r="AX10" s="493"/>
      <c r="AY10" s="135"/>
      <c r="AZ10" s="188"/>
      <c r="BA10" s="66"/>
      <c r="BB10" s="258" t="s">
        <v>205</v>
      </c>
      <c r="BC10" s="409"/>
      <c r="BD10" s="409"/>
      <c r="BE10" s="409"/>
      <c r="BF10" s="409"/>
      <c r="BG10" s="409"/>
      <c r="BH10" s="382"/>
      <c r="BI10" s="408"/>
      <c r="BJ10" s="28"/>
      <c r="BK10" s="28"/>
    </row>
    <row r="11" spans="1:63" ht="12.75">
      <c r="A11" s="484" t="s">
        <v>220</v>
      </c>
      <c r="B11" s="69"/>
      <c r="C11" s="491">
        <v>3</v>
      </c>
      <c r="D11" s="492"/>
      <c r="E11" s="492"/>
      <c r="F11" s="492"/>
      <c r="G11" s="492"/>
      <c r="H11" s="493"/>
      <c r="I11" s="491">
        <v>3</v>
      </c>
      <c r="J11" s="492"/>
      <c r="K11" s="492"/>
      <c r="L11" s="492"/>
      <c r="M11" s="492"/>
      <c r="N11" s="493"/>
      <c r="O11" s="491">
        <v>3</v>
      </c>
      <c r="P11" s="492"/>
      <c r="Q11" s="492"/>
      <c r="R11" s="492"/>
      <c r="S11" s="492"/>
      <c r="T11" s="493"/>
      <c r="U11" s="491">
        <v>3</v>
      </c>
      <c r="V11" s="492"/>
      <c r="W11" s="492"/>
      <c r="X11" s="492"/>
      <c r="Y11" s="492"/>
      <c r="Z11" s="493"/>
      <c r="AA11" s="491">
        <v>3</v>
      </c>
      <c r="AB11" s="492"/>
      <c r="AC11" s="492"/>
      <c r="AD11" s="492"/>
      <c r="AE11" s="492"/>
      <c r="AF11" s="493"/>
      <c r="AG11" s="491">
        <v>3</v>
      </c>
      <c r="AH11" s="492"/>
      <c r="AI11" s="492"/>
      <c r="AJ11" s="492"/>
      <c r="AK11" s="492"/>
      <c r="AL11" s="493"/>
      <c r="AM11" s="491">
        <v>3</v>
      </c>
      <c r="AN11" s="492"/>
      <c r="AO11" s="492"/>
      <c r="AP11" s="492"/>
      <c r="AQ11" s="492"/>
      <c r="AR11" s="493"/>
      <c r="AS11" s="491">
        <v>3</v>
      </c>
      <c r="AT11" s="492"/>
      <c r="AU11" s="492"/>
      <c r="AV11" s="492"/>
      <c r="AW11" s="492"/>
      <c r="AX11" s="493"/>
      <c r="AY11" s="285"/>
      <c r="AZ11" s="188"/>
      <c r="BA11" s="66"/>
      <c r="BB11" s="202"/>
      <c r="BC11" s="202"/>
      <c r="BD11" s="202"/>
      <c r="BE11" s="202"/>
      <c r="BF11" s="202"/>
      <c r="BG11" s="202"/>
      <c r="BH11" s="121"/>
      <c r="BI11" s="408"/>
      <c r="BJ11" s="28"/>
      <c r="BK11" s="28"/>
    </row>
    <row r="12" spans="1:63" ht="15">
      <c r="A12" s="484" t="s">
        <v>221</v>
      </c>
      <c r="B12" s="431"/>
      <c r="C12" s="494"/>
      <c r="D12" s="495"/>
      <c r="E12" s="495"/>
      <c r="F12" s="495"/>
      <c r="G12" s="495"/>
      <c r="H12" s="496"/>
      <c r="I12" s="494"/>
      <c r="J12" s="495"/>
      <c r="K12" s="495"/>
      <c r="L12" s="495"/>
      <c r="M12" s="495"/>
      <c r="N12" s="496"/>
      <c r="O12" s="494"/>
      <c r="P12" s="495"/>
      <c r="Q12" s="495"/>
      <c r="R12" s="495"/>
      <c r="S12" s="495"/>
      <c r="T12" s="496"/>
      <c r="U12" s="494"/>
      <c r="V12" s="495"/>
      <c r="W12" s="495"/>
      <c r="X12" s="495"/>
      <c r="Y12" s="495"/>
      <c r="Z12" s="496"/>
      <c r="AA12" s="494">
        <v>2</v>
      </c>
      <c r="AB12" s="495"/>
      <c r="AC12" s="495"/>
      <c r="AD12" s="495"/>
      <c r="AE12" s="495"/>
      <c r="AF12" s="496"/>
      <c r="AG12" s="494">
        <v>2</v>
      </c>
      <c r="AH12" s="495"/>
      <c r="AI12" s="495"/>
      <c r="AJ12" s="495"/>
      <c r="AK12" s="495"/>
      <c r="AL12" s="496"/>
      <c r="AM12" s="494"/>
      <c r="AN12" s="495"/>
      <c r="AO12" s="495"/>
      <c r="AP12" s="495"/>
      <c r="AQ12" s="495"/>
      <c r="AR12" s="496"/>
      <c r="AS12" s="494"/>
      <c r="AT12" s="495"/>
      <c r="AU12" s="495"/>
      <c r="AV12" s="495"/>
      <c r="AW12" s="495"/>
      <c r="AX12" s="496"/>
      <c r="AY12" s="135"/>
      <c r="AZ12" s="188"/>
      <c r="BA12" s="66"/>
      <c r="BB12" s="409" t="s">
        <v>207</v>
      </c>
      <c r="BC12" s="409"/>
      <c r="BD12" s="409"/>
      <c r="BE12" s="409"/>
      <c r="BF12" s="409"/>
      <c r="BG12" s="409"/>
      <c r="BH12" s="382"/>
      <c r="BI12" s="408"/>
      <c r="BJ12" s="28"/>
      <c r="BK12" s="28"/>
    </row>
    <row r="13" spans="1:63" ht="12.75">
      <c r="A13" s="484" t="s">
        <v>224</v>
      </c>
      <c r="B13" s="409">
        <f>SUM(C9+I9+O9+U9+AA9+AG9+AM9+AS9)</f>
        <v>3766</v>
      </c>
      <c r="C13" s="296"/>
      <c r="D13" s="172"/>
      <c r="E13" s="161"/>
      <c r="F13" s="121"/>
      <c r="G13" s="121"/>
      <c r="H13" s="105"/>
      <c r="I13" s="135"/>
      <c r="J13" s="66"/>
      <c r="K13" s="66"/>
      <c r="L13" s="66"/>
      <c r="M13" s="66"/>
      <c r="N13" s="69"/>
      <c r="O13" s="135"/>
      <c r="P13" s="66"/>
      <c r="Q13" s="66"/>
      <c r="T13" s="69"/>
      <c r="U13" s="285"/>
      <c r="V13" s="202"/>
      <c r="W13" s="202"/>
      <c r="X13" s="202"/>
      <c r="Y13" s="202"/>
      <c r="Z13" s="80"/>
      <c r="AA13" s="285"/>
      <c r="AB13" s="202"/>
      <c r="AC13" s="202"/>
      <c r="AD13" s="202"/>
      <c r="AE13" s="202"/>
      <c r="AF13" s="80"/>
      <c r="AG13" s="296"/>
      <c r="AH13" s="172"/>
      <c r="AI13" s="172"/>
      <c r="AJ13" s="172"/>
      <c r="AK13" s="121"/>
      <c r="AL13" s="105"/>
      <c r="AM13" s="285"/>
      <c r="AN13" s="66"/>
      <c r="AO13" s="66"/>
      <c r="AR13" s="69"/>
      <c r="AS13" s="66"/>
      <c r="AT13" s="66"/>
      <c r="AU13" s="66"/>
      <c r="AX13" s="108"/>
      <c r="AY13" s="135"/>
      <c r="AZ13" s="188"/>
      <c r="BA13" s="66"/>
      <c r="BB13" s="258" t="s">
        <v>205</v>
      </c>
      <c r="BC13" s="409"/>
      <c r="BD13" s="409"/>
      <c r="BE13" s="409"/>
      <c r="BF13" s="409"/>
      <c r="BG13" s="409"/>
      <c r="BH13" s="382"/>
      <c r="BI13" s="408"/>
      <c r="BJ13" s="28"/>
      <c r="BK13" s="28"/>
    </row>
    <row r="14" spans="1:63" ht="15">
      <c r="A14" s="484" t="s">
        <v>225</v>
      </c>
      <c r="B14" s="490">
        <f>C10+C11+I10+I11+O10+O11+U10+U11+AA10+AG10+AG11+AM10+AM11+AS10+AS11+AA11+AA12+AM12+AS12+C12+I12+O12+U12+AG12</f>
        <v>184.91666666666669</v>
      </c>
      <c r="C14" s="296"/>
      <c r="D14" s="172"/>
      <c r="E14" s="172"/>
      <c r="F14" s="121"/>
      <c r="G14" s="121"/>
      <c r="H14" s="105"/>
      <c r="I14" s="135"/>
      <c r="J14" s="66"/>
      <c r="K14" s="66"/>
      <c r="L14" s="66"/>
      <c r="M14" s="66"/>
      <c r="N14" s="69"/>
      <c r="O14" s="135"/>
      <c r="P14" s="66"/>
      <c r="Q14" s="66"/>
      <c r="T14" s="69"/>
      <c r="U14" s="135"/>
      <c r="V14" s="66"/>
      <c r="W14" s="66"/>
      <c r="Z14" s="69"/>
      <c r="AA14" s="135"/>
      <c r="AB14" s="66"/>
      <c r="AC14" s="66"/>
      <c r="AF14" s="69"/>
      <c r="AG14" s="135"/>
      <c r="AH14" s="66"/>
      <c r="AI14" s="66"/>
      <c r="AL14" s="69"/>
      <c r="AM14" s="135"/>
      <c r="AN14" s="66"/>
      <c r="AO14" s="66"/>
      <c r="AR14" s="69"/>
      <c r="AS14" s="66"/>
      <c r="AT14" s="66"/>
      <c r="AU14" s="66"/>
      <c r="AX14" s="105"/>
      <c r="AY14" s="285"/>
      <c r="AZ14" s="181" t="s">
        <v>173</v>
      </c>
      <c r="BA14" s="405">
        <v>8</v>
      </c>
      <c r="BB14" s="161" t="s">
        <v>88</v>
      </c>
      <c r="BC14" s="31"/>
      <c r="BD14" s="31"/>
      <c r="BE14" s="31"/>
      <c r="BF14" s="202"/>
      <c r="BG14" s="31"/>
      <c r="BH14" s="172"/>
      <c r="BI14" s="412"/>
      <c r="BJ14" s="28"/>
      <c r="BK14" s="28"/>
    </row>
    <row r="15" spans="1:63" ht="12.75">
      <c r="A15" s="92" t="s">
        <v>228</v>
      </c>
      <c r="B15" s="520">
        <f>SUM(C10:AX10)+AA12+AG12</f>
        <v>160.91666666666669</v>
      </c>
      <c r="C15" s="296"/>
      <c r="D15" s="172"/>
      <c r="E15" s="172"/>
      <c r="F15" s="121"/>
      <c r="G15" s="121"/>
      <c r="H15" s="105"/>
      <c r="I15" s="135"/>
      <c r="J15" s="66"/>
      <c r="K15" s="66"/>
      <c r="L15" s="66"/>
      <c r="M15" s="66"/>
      <c r="N15" s="69"/>
      <c r="O15" s="135"/>
      <c r="P15" s="66"/>
      <c r="Q15" s="66"/>
      <c r="T15" s="69"/>
      <c r="U15" s="135"/>
      <c r="V15" s="66"/>
      <c r="W15" s="66"/>
      <c r="Z15" s="69"/>
      <c r="AA15" s="135"/>
      <c r="AB15" s="66"/>
      <c r="AC15" s="66"/>
      <c r="AF15" s="69"/>
      <c r="AG15" s="135"/>
      <c r="AH15" s="66"/>
      <c r="AI15" s="66"/>
      <c r="AL15" s="69"/>
      <c r="AM15" s="135"/>
      <c r="AN15" s="66"/>
      <c r="AO15" s="66"/>
      <c r="AR15" s="69"/>
      <c r="AS15" s="66"/>
      <c r="AT15" s="66"/>
      <c r="AU15" s="66"/>
      <c r="AX15" s="105"/>
      <c r="AY15" s="285"/>
      <c r="AZ15" s="181"/>
      <c r="BA15" s="405"/>
      <c r="BB15" s="161"/>
      <c r="BC15" s="31"/>
      <c r="BD15" s="31"/>
      <c r="BE15" s="31"/>
      <c r="BF15" s="202"/>
      <c r="BG15" s="31"/>
      <c r="BH15" s="172"/>
      <c r="BI15" s="412"/>
      <c r="BJ15" s="28"/>
      <c r="BK15" s="28"/>
    </row>
    <row r="16" spans="1:63" ht="15">
      <c r="A16" s="470"/>
      <c r="B16" s="429" t="s">
        <v>31</v>
      </c>
      <c r="C16" s="292"/>
      <c r="D16" s="291"/>
      <c r="E16" s="291"/>
      <c r="F16" s="291"/>
      <c r="G16" s="291"/>
      <c r="H16" s="60"/>
      <c r="I16" s="292"/>
      <c r="J16" s="291"/>
      <c r="K16" s="291"/>
      <c r="L16" s="291"/>
      <c r="M16" s="291"/>
      <c r="N16" s="60"/>
      <c r="O16" s="295"/>
      <c r="P16" s="321"/>
      <c r="Q16" s="388"/>
      <c r="R16" s="365"/>
      <c r="S16" s="365"/>
      <c r="T16" s="471"/>
      <c r="U16" s="292"/>
      <c r="V16" s="291"/>
      <c r="W16" s="291"/>
      <c r="X16" s="291"/>
      <c r="Y16" s="291"/>
      <c r="Z16" s="60"/>
      <c r="AA16" s="292"/>
      <c r="AB16" s="291"/>
      <c r="AC16" s="291"/>
      <c r="AD16" s="291"/>
      <c r="AE16" s="291"/>
      <c r="AF16" s="60"/>
      <c r="AG16" s="292"/>
      <c r="AH16" s="291"/>
      <c r="AI16" s="291"/>
      <c r="AJ16" s="291"/>
      <c r="AK16" s="291"/>
      <c r="AL16" s="60"/>
      <c r="AM16" s="292"/>
      <c r="AN16" s="291"/>
      <c r="AO16" s="291"/>
      <c r="AP16" s="291"/>
      <c r="AQ16" s="291"/>
      <c r="AR16" s="60"/>
      <c r="AS16" s="291"/>
      <c r="AT16" s="291"/>
      <c r="AU16" s="291"/>
      <c r="AV16" s="291"/>
      <c r="AW16" s="291"/>
      <c r="AX16" s="471"/>
      <c r="AY16" s="285"/>
      <c r="AZ16" s="188"/>
      <c r="BA16" s="66"/>
      <c r="BB16" s="202"/>
      <c r="BC16" s="202"/>
      <c r="BD16" s="202"/>
      <c r="BE16" s="202"/>
      <c r="BF16" s="202"/>
      <c r="BG16" s="202"/>
      <c r="BH16" s="121"/>
      <c r="BI16" s="408"/>
      <c r="BJ16" s="28"/>
      <c r="BK16" s="28"/>
    </row>
    <row r="17" spans="1:63" ht="15">
      <c r="A17" s="484"/>
      <c r="B17" s="431"/>
      <c r="C17" s="398"/>
      <c r="D17" s="383"/>
      <c r="E17" s="384"/>
      <c r="G17" s="121"/>
      <c r="H17" s="105"/>
      <c r="I17" s="135"/>
      <c r="J17" s="66"/>
      <c r="K17" s="66"/>
      <c r="L17" s="66"/>
      <c r="M17" s="66"/>
      <c r="N17" s="69"/>
      <c r="O17" s="296"/>
      <c r="P17" s="172"/>
      <c r="Q17" s="161"/>
      <c r="R17" s="121"/>
      <c r="S17" s="121"/>
      <c r="T17" s="105"/>
      <c r="U17" s="135"/>
      <c r="V17" s="66"/>
      <c r="W17" s="66"/>
      <c r="Z17" s="69"/>
      <c r="AA17" s="135"/>
      <c r="AB17" s="66"/>
      <c r="AC17" s="66"/>
      <c r="AF17" s="69"/>
      <c r="AG17" s="135"/>
      <c r="AH17" s="66"/>
      <c r="AI17" s="66"/>
      <c r="AL17" s="69"/>
      <c r="AM17" s="135"/>
      <c r="AN17" s="66"/>
      <c r="AO17" s="66"/>
      <c r="AR17" s="69"/>
      <c r="AS17" s="66"/>
      <c r="AT17" s="66"/>
      <c r="AU17" s="66"/>
      <c r="AX17" s="105"/>
      <c r="AY17" s="285"/>
      <c r="AZ17" s="188"/>
      <c r="BA17" s="66"/>
      <c r="BB17" s="202"/>
      <c r="BC17" s="202"/>
      <c r="BD17" s="202"/>
      <c r="BE17" s="202"/>
      <c r="BF17" s="202"/>
      <c r="BG17" s="202"/>
      <c r="BH17" s="121"/>
      <c r="BI17" s="408"/>
      <c r="BJ17" s="28"/>
      <c r="BK17" s="28"/>
    </row>
    <row r="18" spans="1:63" ht="15">
      <c r="A18" s="484"/>
      <c r="B18" s="431"/>
      <c r="C18" s="296"/>
      <c r="D18" s="172"/>
      <c r="E18" s="121"/>
      <c r="F18" s="118"/>
      <c r="G18" s="114"/>
      <c r="H18" s="69"/>
      <c r="I18" s="135"/>
      <c r="J18" s="66"/>
      <c r="K18" s="66"/>
      <c r="L18" s="66"/>
      <c r="M18" s="66"/>
      <c r="N18" s="69"/>
      <c r="O18" s="296"/>
      <c r="P18" s="172"/>
      <c r="Q18" s="161"/>
      <c r="R18" s="121"/>
      <c r="S18" s="121"/>
      <c r="T18" s="105"/>
      <c r="U18" s="135"/>
      <c r="V18" s="66"/>
      <c r="W18" s="66"/>
      <c r="Z18" s="69"/>
      <c r="AA18" s="135"/>
      <c r="AB18" s="66"/>
      <c r="AC18" s="66"/>
      <c r="AF18" s="69"/>
      <c r="AG18" s="135"/>
      <c r="AH18" s="66"/>
      <c r="AI18" s="66"/>
      <c r="AL18" s="69"/>
      <c r="AM18" s="135"/>
      <c r="AN18" s="66"/>
      <c r="AO18" s="66"/>
      <c r="AR18" s="69"/>
      <c r="AS18" s="66"/>
      <c r="AT18" s="66"/>
      <c r="AU18" s="66"/>
      <c r="AX18" s="105"/>
      <c r="AY18" s="285"/>
      <c r="AZ18" s="188"/>
      <c r="BA18" s="66"/>
      <c r="BB18" s="202"/>
      <c r="BC18" s="202"/>
      <c r="BD18" s="202"/>
      <c r="BE18" s="202"/>
      <c r="BF18" s="202"/>
      <c r="BG18" s="202"/>
      <c r="BH18" s="121"/>
      <c r="BI18" s="408"/>
      <c r="BJ18" s="28"/>
      <c r="BK18" s="28"/>
    </row>
    <row r="19" spans="1:63" ht="15">
      <c r="A19" s="484"/>
      <c r="B19" s="432"/>
      <c r="C19" s="296"/>
      <c r="D19" s="172"/>
      <c r="E19" s="121"/>
      <c r="F19" s="118"/>
      <c r="G19" s="114"/>
      <c r="H19" s="105"/>
      <c r="I19" s="135"/>
      <c r="J19" s="66"/>
      <c r="K19" s="66"/>
      <c r="L19" s="66"/>
      <c r="M19" s="66"/>
      <c r="N19" s="69"/>
      <c r="O19" s="135"/>
      <c r="P19" s="66"/>
      <c r="Q19" s="66"/>
      <c r="T19" s="69"/>
      <c r="U19" s="135"/>
      <c r="V19" s="66"/>
      <c r="W19" s="66"/>
      <c r="Z19" s="69"/>
      <c r="AA19" s="135"/>
      <c r="AB19" s="66"/>
      <c r="AC19" s="66"/>
      <c r="AF19" s="69"/>
      <c r="AG19" s="135"/>
      <c r="AH19" s="66"/>
      <c r="AI19" s="66"/>
      <c r="AL19" s="69"/>
      <c r="AM19" s="135"/>
      <c r="AN19" s="66"/>
      <c r="AO19" s="66"/>
      <c r="AR19" s="69"/>
      <c r="AS19" s="66"/>
      <c r="AT19" s="66"/>
      <c r="AU19" s="66"/>
      <c r="AX19" s="105"/>
      <c r="AY19" s="285"/>
      <c r="AZ19" s="181" t="s">
        <v>202</v>
      </c>
      <c r="BA19" s="404">
        <v>2</v>
      </c>
      <c r="BB19" s="31" t="s">
        <v>171</v>
      </c>
      <c r="BC19" s="31"/>
      <c r="BD19" s="31"/>
      <c r="BE19" s="31"/>
      <c r="BF19" s="31"/>
      <c r="BG19" s="31"/>
      <c r="BH19" s="172">
        <v>0.5</v>
      </c>
      <c r="BI19" s="408"/>
      <c r="BJ19" s="28"/>
      <c r="BK19" s="28"/>
    </row>
    <row r="20" spans="1:63" ht="15">
      <c r="A20" s="470"/>
      <c r="B20" s="429" t="s">
        <v>32</v>
      </c>
      <c r="C20" s="295"/>
      <c r="D20" s="321"/>
      <c r="E20" s="321"/>
      <c r="F20" s="381"/>
      <c r="G20" s="386"/>
      <c r="H20" s="471"/>
      <c r="I20" s="292"/>
      <c r="J20" s="291"/>
      <c r="K20" s="291"/>
      <c r="L20" s="291"/>
      <c r="M20" s="291"/>
      <c r="N20" s="60"/>
      <c r="O20" s="295"/>
      <c r="P20" s="321"/>
      <c r="Q20" s="321"/>
      <c r="R20" s="365"/>
      <c r="S20" s="365"/>
      <c r="T20" s="471"/>
      <c r="U20" s="292"/>
      <c r="V20" s="291"/>
      <c r="W20" s="291"/>
      <c r="X20" s="291"/>
      <c r="Y20" s="291"/>
      <c r="Z20" s="60"/>
      <c r="AA20" s="295"/>
      <c r="AB20" s="321"/>
      <c r="AC20" s="388"/>
      <c r="AD20" s="365"/>
      <c r="AE20" s="365"/>
      <c r="AF20" s="471"/>
      <c r="AG20" s="292"/>
      <c r="AH20" s="291"/>
      <c r="AI20" s="349"/>
      <c r="AJ20" s="291"/>
      <c r="AK20" s="291"/>
      <c r="AL20" s="60"/>
      <c r="AM20" s="292"/>
      <c r="AN20" s="291"/>
      <c r="AO20" s="291"/>
      <c r="AP20" s="291"/>
      <c r="AQ20" s="291"/>
      <c r="AR20" s="60"/>
      <c r="AS20" s="291"/>
      <c r="AT20" s="291"/>
      <c r="AU20" s="291"/>
      <c r="AV20" s="291"/>
      <c r="AW20" s="291"/>
      <c r="AX20" s="473"/>
      <c r="AY20" s="285"/>
      <c r="AZ20" s="188"/>
      <c r="BA20" s="404">
        <v>3</v>
      </c>
      <c r="BB20" s="31" t="s">
        <v>40</v>
      </c>
      <c r="BC20" s="31"/>
      <c r="BD20" s="31"/>
      <c r="BE20" s="31"/>
      <c r="BF20" s="31"/>
      <c r="BG20" s="31"/>
      <c r="BH20" s="172">
        <v>0.5</v>
      </c>
      <c r="BI20" s="408"/>
      <c r="BJ20" s="28"/>
      <c r="BK20" s="28"/>
    </row>
    <row r="21" spans="1:63" ht="15">
      <c r="A21" s="484"/>
      <c r="B21" s="431"/>
      <c r="C21" s="296"/>
      <c r="D21" s="172"/>
      <c r="E21" s="172"/>
      <c r="F21" s="118"/>
      <c r="G21" s="114"/>
      <c r="H21" s="105"/>
      <c r="I21" s="135"/>
      <c r="J21" s="66"/>
      <c r="K21" s="66"/>
      <c r="L21" s="66"/>
      <c r="M21" s="66"/>
      <c r="N21" s="69"/>
      <c r="O21" s="296"/>
      <c r="P21" s="172"/>
      <c r="Q21" s="172"/>
      <c r="R21" s="121"/>
      <c r="S21" s="121"/>
      <c r="T21" s="105"/>
      <c r="U21" s="135"/>
      <c r="V21" s="66"/>
      <c r="W21" s="66"/>
      <c r="Z21" s="69"/>
      <c r="AA21" s="296"/>
      <c r="AB21" s="172"/>
      <c r="AC21" s="161"/>
      <c r="AD21" s="121"/>
      <c r="AE21" s="121"/>
      <c r="AF21" s="105"/>
      <c r="AG21" s="135"/>
      <c r="AH21" s="66"/>
      <c r="AI21" s="109"/>
      <c r="AL21" s="69"/>
      <c r="AM21" s="135"/>
      <c r="AN21" s="66"/>
      <c r="AO21" s="66"/>
      <c r="AR21" s="69"/>
      <c r="AS21" s="66"/>
      <c r="AT21" s="66"/>
      <c r="AU21" s="66"/>
      <c r="AX21" s="80"/>
      <c r="AY21" s="285"/>
      <c r="AZ21" s="188"/>
      <c r="BA21" s="404">
        <v>4</v>
      </c>
      <c r="BB21" s="31" t="s">
        <v>201</v>
      </c>
      <c r="BC21" s="31"/>
      <c r="BD21" s="31"/>
      <c r="BE21" s="31"/>
      <c r="BF21" s="31"/>
      <c r="BG21" s="31"/>
      <c r="BH21" s="172">
        <v>0.2</v>
      </c>
      <c r="BI21" s="408"/>
      <c r="BJ21" s="28"/>
      <c r="BK21" s="28"/>
    </row>
    <row r="22" spans="1:63" ht="15">
      <c r="A22" s="484"/>
      <c r="B22" s="431"/>
      <c r="C22" s="296"/>
      <c r="D22" s="172"/>
      <c r="E22" s="172"/>
      <c r="F22" s="118"/>
      <c r="G22" s="114"/>
      <c r="H22" s="91"/>
      <c r="I22" s="135"/>
      <c r="J22" s="66"/>
      <c r="K22" s="66"/>
      <c r="L22" s="66"/>
      <c r="M22" s="66"/>
      <c r="N22" s="69"/>
      <c r="O22" s="296"/>
      <c r="P22" s="172"/>
      <c r="Q22" s="172"/>
      <c r="R22" s="121"/>
      <c r="S22" s="121"/>
      <c r="T22" s="105"/>
      <c r="U22" s="135"/>
      <c r="V22" s="66"/>
      <c r="W22" s="66"/>
      <c r="Z22" s="69"/>
      <c r="AA22" s="296"/>
      <c r="AB22" s="172"/>
      <c r="AC22" s="161"/>
      <c r="AD22" s="121"/>
      <c r="AE22" s="121"/>
      <c r="AF22" s="105"/>
      <c r="AG22" s="135"/>
      <c r="AH22" s="66"/>
      <c r="AI22" s="109"/>
      <c r="AL22" s="69"/>
      <c r="AM22" s="135"/>
      <c r="AN22" s="66"/>
      <c r="AO22" s="66"/>
      <c r="AR22" s="69"/>
      <c r="AS22" s="66"/>
      <c r="AT22" s="66"/>
      <c r="AU22" s="66"/>
      <c r="AX22" s="80"/>
      <c r="AY22" s="285"/>
      <c r="AZ22" s="188"/>
      <c r="BA22" s="172"/>
      <c r="BB22" s="31" t="s">
        <v>200</v>
      </c>
      <c r="BC22" s="31"/>
      <c r="BD22" s="31"/>
      <c r="BE22" s="31"/>
      <c r="BF22" s="31"/>
      <c r="BG22" s="31"/>
      <c r="BH22" s="172"/>
      <c r="BI22" s="408"/>
      <c r="BJ22" s="28"/>
      <c r="BK22" s="28"/>
    </row>
    <row r="23" spans="1:63" ht="15">
      <c r="A23" s="472"/>
      <c r="B23" s="430"/>
      <c r="C23" s="293"/>
      <c r="D23" s="289"/>
      <c r="E23" s="289"/>
      <c r="F23" s="289"/>
      <c r="G23" s="289"/>
      <c r="H23" s="294"/>
      <c r="I23" s="293"/>
      <c r="J23" s="289"/>
      <c r="K23" s="289"/>
      <c r="L23" s="289"/>
      <c r="M23" s="289"/>
      <c r="N23" s="294"/>
      <c r="O23" s="293"/>
      <c r="P23" s="289"/>
      <c r="Q23" s="289"/>
      <c r="R23" s="289"/>
      <c r="S23" s="289"/>
      <c r="T23" s="294"/>
      <c r="U23" s="293"/>
      <c r="V23" s="289"/>
      <c r="W23" s="289"/>
      <c r="X23" s="289"/>
      <c r="Y23" s="289"/>
      <c r="Z23" s="294"/>
      <c r="AA23" s="401"/>
      <c r="AB23" s="465"/>
      <c r="AC23" s="465"/>
      <c r="AD23" s="391"/>
      <c r="AE23" s="391"/>
      <c r="AF23" s="466"/>
      <c r="AG23" s="293"/>
      <c r="AH23" s="289"/>
      <c r="AI23" s="391"/>
      <c r="AJ23" s="289"/>
      <c r="AK23" s="289"/>
      <c r="AL23" s="294"/>
      <c r="AM23" s="293"/>
      <c r="AN23" s="289"/>
      <c r="AO23" s="289"/>
      <c r="AP23" s="289"/>
      <c r="AQ23" s="289"/>
      <c r="AR23" s="294"/>
      <c r="AS23" s="289"/>
      <c r="AT23" s="289"/>
      <c r="AU23" s="289"/>
      <c r="AV23" s="289"/>
      <c r="AW23" s="289"/>
      <c r="AX23" s="466"/>
      <c r="AY23" s="285"/>
      <c r="AZ23" s="188"/>
      <c r="BG23" s="31" t="s">
        <v>213</v>
      </c>
      <c r="BH23" s="172">
        <f>SUM(BH19:BH22)</f>
        <v>1.2</v>
      </c>
      <c r="BI23" s="408"/>
      <c r="BJ23" s="28"/>
      <c r="BK23" s="28"/>
    </row>
    <row r="24" spans="1:63" ht="15">
      <c r="A24" s="470"/>
      <c r="B24" s="429" t="s">
        <v>33</v>
      </c>
      <c r="C24" s="348"/>
      <c r="D24" s="349"/>
      <c r="E24" s="349"/>
      <c r="F24" s="349"/>
      <c r="G24" s="349"/>
      <c r="H24" s="476"/>
      <c r="I24" s="348"/>
      <c r="J24" s="349"/>
      <c r="K24" s="349"/>
      <c r="L24" s="349"/>
      <c r="M24" s="349"/>
      <c r="N24" s="476"/>
      <c r="O24" s="348"/>
      <c r="P24" s="349"/>
      <c r="Q24" s="349"/>
      <c r="R24" s="349"/>
      <c r="S24" s="349"/>
      <c r="T24" s="476"/>
      <c r="U24" s="348"/>
      <c r="V24" s="349"/>
      <c r="W24" s="349"/>
      <c r="X24" s="349"/>
      <c r="Y24" s="349"/>
      <c r="Z24" s="476"/>
      <c r="AA24" s="295"/>
      <c r="AB24" s="321"/>
      <c r="AC24" s="321"/>
      <c r="AD24" s="365"/>
      <c r="AE24" s="365"/>
      <c r="AF24" s="471"/>
      <c r="AG24" s="292"/>
      <c r="AH24" s="291"/>
      <c r="AI24" s="291"/>
      <c r="AJ24" s="291"/>
      <c r="AK24" s="291"/>
      <c r="AL24" s="60"/>
      <c r="AM24" s="348"/>
      <c r="AN24" s="349"/>
      <c r="AO24" s="349"/>
      <c r="AP24" s="349"/>
      <c r="AQ24" s="349"/>
      <c r="AR24" s="476"/>
      <c r="AS24" s="349"/>
      <c r="AT24" s="349"/>
      <c r="AU24" s="349"/>
      <c r="AV24" s="349"/>
      <c r="AW24" s="349"/>
      <c r="AX24" s="471"/>
      <c r="AY24" s="285"/>
      <c r="AZ24" s="188"/>
      <c r="BG24" s="31"/>
      <c r="BH24" s="172"/>
      <c r="BI24" s="408"/>
      <c r="BJ24" s="28"/>
      <c r="BK24" s="28"/>
    </row>
    <row r="25" spans="1:63" ht="15">
      <c r="A25" s="484"/>
      <c r="B25" s="431"/>
      <c r="C25" s="140"/>
      <c r="D25" s="109"/>
      <c r="E25" s="109"/>
      <c r="F25" s="109"/>
      <c r="G25" s="109"/>
      <c r="H25" s="108"/>
      <c r="I25" s="140"/>
      <c r="J25" s="109"/>
      <c r="K25" s="109"/>
      <c r="L25" s="109"/>
      <c r="M25" s="109"/>
      <c r="N25" s="108"/>
      <c r="O25" s="140"/>
      <c r="P25" s="109"/>
      <c r="Q25" s="109"/>
      <c r="R25" s="109"/>
      <c r="S25" s="109"/>
      <c r="T25" s="108"/>
      <c r="U25" s="140"/>
      <c r="V25" s="109"/>
      <c r="W25" s="109"/>
      <c r="X25" s="109"/>
      <c r="Y25" s="109"/>
      <c r="Z25" s="108"/>
      <c r="AA25" s="296"/>
      <c r="AB25" s="172"/>
      <c r="AC25" s="172"/>
      <c r="AD25" s="121"/>
      <c r="AE25" s="121"/>
      <c r="AF25" s="105"/>
      <c r="AG25" s="135"/>
      <c r="AH25" s="66"/>
      <c r="AI25" s="66"/>
      <c r="AL25" s="69"/>
      <c r="AM25" s="140"/>
      <c r="AN25" s="109"/>
      <c r="AO25" s="109"/>
      <c r="AP25" s="109"/>
      <c r="AQ25" s="109"/>
      <c r="AR25" s="108"/>
      <c r="AS25" s="109"/>
      <c r="AT25" s="109"/>
      <c r="AU25" s="109"/>
      <c r="AV25" s="109"/>
      <c r="AW25" s="109"/>
      <c r="AX25" s="105"/>
      <c r="AY25" s="285"/>
      <c r="AZ25" s="188"/>
      <c r="BG25" s="31"/>
      <c r="BH25" s="172"/>
      <c r="BI25" s="408"/>
      <c r="BJ25" s="28"/>
      <c r="BK25" s="28"/>
    </row>
    <row r="26" spans="1:63" ht="15">
      <c r="A26" s="484"/>
      <c r="B26" s="431"/>
      <c r="C26" s="140"/>
      <c r="D26" s="109"/>
      <c r="E26" s="109"/>
      <c r="F26" s="109"/>
      <c r="G26" s="109"/>
      <c r="H26" s="108"/>
      <c r="I26" s="140"/>
      <c r="J26" s="109"/>
      <c r="K26" s="109"/>
      <c r="L26" s="109"/>
      <c r="M26" s="109"/>
      <c r="N26" s="108"/>
      <c r="O26" s="140"/>
      <c r="P26" s="109"/>
      <c r="Q26" s="109"/>
      <c r="R26" s="109"/>
      <c r="S26" s="109"/>
      <c r="T26" s="108"/>
      <c r="U26" s="140"/>
      <c r="V26" s="109"/>
      <c r="W26" s="109"/>
      <c r="X26" s="109"/>
      <c r="Y26" s="109"/>
      <c r="Z26" s="108"/>
      <c r="AA26" s="296"/>
      <c r="AB26" s="172"/>
      <c r="AC26" s="172"/>
      <c r="AD26" s="121"/>
      <c r="AE26" s="121"/>
      <c r="AF26" s="105"/>
      <c r="AG26" s="135"/>
      <c r="AH26" s="66"/>
      <c r="AI26" s="66"/>
      <c r="AL26" s="69"/>
      <c r="AM26" s="140"/>
      <c r="AN26" s="109"/>
      <c r="AO26" s="109"/>
      <c r="AP26" s="109"/>
      <c r="AQ26" s="109"/>
      <c r="AR26" s="108"/>
      <c r="AS26" s="109"/>
      <c r="AT26" s="109"/>
      <c r="AU26" s="109"/>
      <c r="AV26" s="109"/>
      <c r="AW26" s="109"/>
      <c r="AX26" s="105"/>
      <c r="AY26" s="285"/>
      <c r="AZ26" s="188"/>
      <c r="BG26" s="31"/>
      <c r="BH26" s="172"/>
      <c r="BI26" s="408"/>
      <c r="BJ26" s="28"/>
      <c r="BK26" s="28"/>
    </row>
    <row r="27" spans="1:63" ht="15">
      <c r="A27" s="472"/>
      <c r="B27" s="430"/>
      <c r="C27" s="288"/>
      <c r="D27" s="283"/>
      <c r="E27" s="283"/>
      <c r="F27" s="283"/>
      <c r="G27" s="283"/>
      <c r="H27" s="475"/>
      <c r="I27" s="398"/>
      <c r="J27" s="383"/>
      <c r="K27" s="384"/>
      <c r="L27" s="66"/>
      <c r="M27" s="121"/>
      <c r="N27" s="105"/>
      <c r="O27" s="288"/>
      <c r="P27" s="283"/>
      <c r="Q27" s="283"/>
      <c r="R27" s="283"/>
      <c r="S27" s="283"/>
      <c r="T27" s="475"/>
      <c r="U27" s="288"/>
      <c r="V27" s="283"/>
      <c r="W27" s="283"/>
      <c r="X27" s="283"/>
      <c r="Y27" s="283"/>
      <c r="Z27" s="475"/>
      <c r="AA27" s="293"/>
      <c r="AB27" s="289"/>
      <c r="AC27" s="289"/>
      <c r="AD27" s="289"/>
      <c r="AE27" s="289"/>
      <c r="AF27" s="294"/>
      <c r="AG27" s="401"/>
      <c r="AH27" s="465"/>
      <c r="AI27" s="390"/>
      <c r="AJ27" s="391"/>
      <c r="AK27" s="391"/>
      <c r="AL27" s="466"/>
      <c r="AM27" s="288"/>
      <c r="AN27" s="283"/>
      <c r="AO27" s="283"/>
      <c r="AP27" s="283"/>
      <c r="AQ27" s="283"/>
      <c r="AR27" s="475"/>
      <c r="AS27" s="283"/>
      <c r="AT27" s="283"/>
      <c r="AU27" s="283"/>
      <c r="AV27" s="283"/>
      <c r="AW27" s="283"/>
      <c r="AX27" s="466"/>
      <c r="AY27" s="285"/>
      <c r="AZ27" s="188"/>
      <c r="BA27" s="146">
        <v>5</v>
      </c>
      <c r="BB27" s="31" t="s">
        <v>90</v>
      </c>
      <c r="BC27" s="31"/>
      <c r="BD27" s="31"/>
      <c r="BE27" s="31"/>
      <c r="BF27" s="31"/>
      <c r="BG27" s="31"/>
      <c r="BH27" s="172">
        <v>0.4</v>
      </c>
      <c r="BI27" s="408"/>
      <c r="BJ27" s="28"/>
      <c r="BK27" s="28"/>
    </row>
    <row r="28" spans="1:63" ht="15">
      <c r="A28" s="470"/>
      <c r="B28" s="429" t="s">
        <v>34</v>
      </c>
      <c r="C28" s="348"/>
      <c r="D28" s="349"/>
      <c r="E28" s="349"/>
      <c r="F28" s="349"/>
      <c r="G28" s="349"/>
      <c r="H28" s="476"/>
      <c r="I28" s="295"/>
      <c r="J28" s="321"/>
      <c r="K28" s="365"/>
      <c r="L28" s="381"/>
      <c r="M28" s="386"/>
      <c r="N28" s="60"/>
      <c r="O28" s="348"/>
      <c r="P28" s="349"/>
      <c r="Q28" s="349"/>
      <c r="R28" s="349"/>
      <c r="S28" s="349"/>
      <c r="T28" s="476"/>
      <c r="U28" s="348"/>
      <c r="V28" s="349"/>
      <c r="W28" s="349"/>
      <c r="X28" s="349"/>
      <c r="Y28" s="349"/>
      <c r="Z28" s="476"/>
      <c r="AA28" s="292"/>
      <c r="AB28" s="291"/>
      <c r="AC28" s="291"/>
      <c r="AD28" s="291"/>
      <c r="AE28" s="291"/>
      <c r="AF28" s="60"/>
      <c r="AG28" s="295"/>
      <c r="AH28" s="321"/>
      <c r="AI28" s="388"/>
      <c r="AJ28" s="365"/>
      <c r="AK28" s="365"/>
      <c r="AL28" s="471"/>
      <c r="AM28" s="348"/>
      <c r="AN28" s="349"/>
      <c r="AO28" s="349"/>
      <c r="AP28" s="349"/>
      <c r="AQ28" s="349"/>
      <c r="AR28" s="476"/>
      <c r="AS28" s="349"/>
      <c r="AT28" s="349"/>
      <c r="AU28" s="349"/>
      <c r="AV28" s="349"/>
      <c r="AW28" s="349"/>
      <c r="AX28" s="471"/>
      <c r="AY28" s="285"/>
      <c r="AZ28" s="188"/>
      <c r="BA28" s="146">
        <v>6</v>
      </c>
      <c r="BB28" s="31" t="s">
        <v>203</v>
      </c>
      <c r="BC28" s="31"/>
      <c r="BD28" s="31"/>
      <c r="BE28" s="31"/>
      <c r="BF28" s="31"/>
      <c r="BH28" s="172">
        <v>0.2</v>
      </c>
      <c r="BI28" s="412"/>
      <c r="BJ28" s="28"/>
      <c r="BK28" s="28"/>
    </row>
    <row r="29" spans="1:63" ht="15">
      <c r="A29" s="484"/>
      <c r="B29" s="431"/>
      <c r="C29" s="140"/>
      <c r="D29" s="109"/>
      <c r="E29" s="109"/>
      <c r="F29" s="109"/>
      <c r="G29" s="109"/>
      <c r="H29" s="108"/>
      <c r="I29" s="296"/>
      <c r="J29" s="172"/>
      <c r="K29" s="121"/>
      <c r="L29" s="118"/>
      <c r="M29" s="114"/>
      <c r="N29" s="105"/>
      <c r="O29" s="140"/>
      <c r="P29" s="109"/>
      <c r="Q29" s="109"/>
      <c r="R29" s="109"/>
      <c r="S29" s="109"/>
      <c r="T29" s="108"/>
      <c r="U29" s="140"/>
      <c r="V29" s="109"/>
      <c r="W29" s="109"/>
      <c r="X29" s="109"/>
      <c r="Y29" s="109"/>
      <c r="Z29" s="108"/>
      <c r="AA29" s="135"/>
      <c r="AB29" s="66"/>
      <c r="AC29" s="66"/>
      <c r="AF29" s="69"/>
      <c r="AG29" s="296"/>
      <c r="AH29" s="172"/>
      <c r="AI29" s="161"/>
      <c r="AJ29" s="121"/>
      <c r="AK29" s="121"/>
      <c r="AL29" s="105"/>
      <c r="AM29" s="140"/>
      <c r="AN29" s="109"/>
      <c r="AO29" s="109"/>
      <c r="AP29" s="109"/>
      <c r="AQ29" s="109"/>
      <c r="AR29" s="108"/>
      <c r="AS29" s="109"/>
      <c r="AT29" s="109"/>
      <c r="AU29" s="109"/>
      <c r="AV29" s="109"/>
      <c r="AW29" s="109"/>
      <c r="AX29" s="105"/>
      <c r="AY29" s="285"/>
      <c r="AZ29" s="188"/>
      <c r="BA29" s="146">
        <v>7</v>
      </c>
      <c r="BB29" s="31" t="s">
        <v>204</v>
      </c>
      <c r="BC29" s="31"/>
      <c r="BD29" s="31"/>
      <c r="BE29" s="31"/>
      <c r="BF29" s="31"/>
      <c r="BH29" s="172">
        <v>0.2</v>
      </c>
      <c r="BI29" s="412"/>
      <c r="BJ29" s="28"/>
      <c r="BK29" s="28"/>
    </row>
    <row r="30" spans="1:63" ht="15">
      <c r="A30" s="484"/>
      <c r="B30" s="431"/>
      <c r="C30" s="140"/>
      <c r="D30" s="109"/>
      <c r="E30" s="109"/>
      <c r="F30" s="109"/>
      <c r="G30" s="109"/>
      <c r="H30" s="108"/>
      <c r="I30" s="296"/>
      <c r="J30" s="172"/>
      <c r="K30" s="172"/>
      <c r="L30" s="118"/>
      <c r="M30" s="114"/>
      <c r="N30" s="105"/>
      <c r="O30" s="135"/>
      <c r="P30" s="66"/>
      <c r="Q30" s="66"/>
      <c r="T30" s="69"/>
      <c r="U30" s="140"/>
      <c r="V30" s="109"/>
      <c r="W30" s="109"/>
      <c r="X30" s="109"/>
      <c r="Y30" s="109"/>
      <c r="Z30" s="108"/>
      <c r="AA30" s="135"/>
      <c r="AB30" s="66"/>
      <c r="AC30" s="66"/>
      <c r="AF30" s="69"/>
      <c r="AG30" s="296"/>
      <c r="AH30" s="172"/>
      <c r="AI30" s="161"/>
      <c r="AJ30" s="121"/>
      <c r="AK30" s="121"/>
      <c r="AL30" s="105"/>
      <c r="AM30" s="140"/>
      <c r="AN30" s="109"/>
      <c r="AO30" s="109"/>
      <c r="AP30" s="109"/>
      <c r="AQ30" s="109"/>
      <c r="AR30" s="108"/>
      <c r="AS30" s="109"/>
      <c r="AT30" s="109"/>
      <c r="AU30" s="109"/>
      <c r="AV30" s="109"/>
      <c r="AW30" s="109"/>
      <c r="AX30" s="105"/>
      <c r="AY30" s="285"/>
      <c r="AZ30" s="181"/>
      <c r="BG30" s="31" t="s">
        <v>214</v>
      </c>
      <c r="BH30" s="172">
        <f>SUM(BH27:BH29)</f>
        <v>0.8</v>
      </c>
      <c r="BI30" s="412"/>
      <c r="BJ30" s="28"/>
      <c r="BK30" s="28"/>
    </row>
    <row r="31" spans="1:63" ht="15">
      <c r="A31" s="472"/>
      <c r="B31" s="430"/>
      <c r="C31" s="288"/>
      <c r="D31" s="283"/>
      <c r="E31" s="283"/>
      <c r="F31" s="283"/>
      <c r="G31" s="283"/>
      <c r="H31" s="475"/>
      <c r="I31" s="401"/>
      <c r="J31" s="465"/>
      <c r="K31" s="465"/>
      <c r="L31" s="394"/>
      <c r="M31" s="389"/>
      <c r="N31" s="466"/>
      <c r="O31" s="398"/>
      <c r="P31" s="383"/>
      <c r="Q31" s="384"/>
      <c r="S31" s="121"/>
      <c r="T31" s="105"/>
      <c r="U31" s="288"/>
      <c r="V31" s="283"/>
      <c r="W31" s="283"/>
      <c r="X31" s="283"/>
      <c r="Y31" s="283"/>
      <c r="Z31" s="475"/>
      <c r="AA31" s="293"/>
      <c r="AB31" s="289"/>
      <c r="AC31" s="289"/>
      <c r="AD31" s="289"/>
      <c r="AE31" s="289"/>
      <c r="AF31" s="294"/>
      <c r="AG31" s="401"/>
      <c r="AH31" s="465"/>
      <c r="AI31" s="465"/>
      <c r="AJ31" s="391"/>
      <c r="AK31" s="391"/>
      <c r="AL31" s="466"/>
      <c r="AM31" s="288"/>
      <c r="AN31" s="283"/>
      <c r="AO31" s="283"/>
      <c r="AP31" s="283"/>
      <c r="AQ31" s="283"/>
      <c r="AR31" s="475"/>
      <c r="AS31" s="283"/>
      <c r="AT31" s="283"/>
      <c r="AU31" s="283"/>
      <c r="AV31" s="283"/>
      <c r="AW31" s="283"/>
      <c r="AX31" s="294"/>
      <c r="AY31" s="285"/>
      <c r="AZ31" s="181"/>
      <c r="BG31" s="31"/>
      <c r="BH31" s="172"/>
      <c r="BI31" s="412"/>
      <c r="BJ31" s="28"/>
      <c r="BK31" s="28"/>
    </row>
    <row r="32" spans="1:63" ht="15">
      <c r="A32" s="470"/>
      <c r="B32" s="429" t="s">
        <v>35</v>
      </c>
      <c r="C32" s="292"/>
      <c r="D32" s="291"/>
      <c r="E32" s="291"/>
      <c r="F32" s="291"/>
      <c r="G32" s="291"/>
      <c r="H32" s="60"/>
      <c r="I32" s="296"/>
      <c r="J32" s="172"/>
      <c r="K32" s="172"/>
      <c r="L32" s="118"/>
      <c r="M32" s="114"/>
      <c r="N32" s="91"/>
      <c r="O32" s="295"/>
      <c r="P32" s="321"/>
      <c r="Q32" s="365"/>
      <c r="R32" s="381"/>
      <c r="S32" s="386"/>
      <c r="T32" s="60"/>
      <c r="U32" s="348"/>
      <c r="V32" s="349"/>
      <c r="W32" s="349"/>
      <c r="X32" s="349"/>
      <c r="Y32" s="349"/>
      <c r="Z32" s="476"/>
      <c r="AA32" s="348"/>
      <c r="AB32" s="349"/>
      <c r="AC32" s="349"/>
      <c r="AD32" s="349"/>
      <c r="AE32" s="349"/>
      <c r="AF32" s="476"/>
      <c r="AG32" s="295"/>
      <c r="AH32" s="321"/>
      <c r="AI32" s="321"/>
      <c r="AJ32" s="365"/>
      <c r="AK32" s="365"/>
      <c r="AL32" s="471"/>
      <c r="AM32" s="348"/>
      <c r="AN32" s="349"/>
      <c r="AO32" s="349"/>
      <c r="AP32" s="349"/>
      <c r="AQ32" s="349"/>
      <c r="AR32" s="476"/>
      <c r="AS32" s="349"/>
      <c r="AT32" s="349"/>
      <c r="AU32" s="349"/>
      <c r="AV32" s="349"/>
      <c r="AW32" s="349"/>
      <c r="AX32" s="60"/>
      <c r="AY32" s="285"/>
      <c r="AZ32" s="181"/>
      <c r="BG32" s="31"/>
      <c r="BH32" s="172"/>
      <c r="BI32" s="412"/>
      <c r="BJ32" s="28"/>
      <c r="BK32" s="28"/>
    </row>
    <row r="33" spans="1:63" ht="15">
      <c r="A33" s="484"/>
      <c r="B33" s="431"/>
      <c r="C33" s="135"/>
      <c r="D33" s="66"/>
      <c r="E33" s="66"/>
      <c r="H33" s="69"/>
      <c r="I33" s="135"/>
      <c r="J33" s="66"/>
      <c r="K33" s="66"/>
      <c r="L33" s="66"/>
      <c r="M33" s="66"/>
      <c r="N33" s="66"/>
      <c r="O33" s="296"/>
      <c r="P33" s="172"/>
      <c r="Q33" s="121"/>
      <c r="R33" s="118"/>
      <c r="S33" s="114"/>
      <c r="T33" s="105"/>
      <c r="U33" s="140"/>
      <c r="V33" s="109"/>
      <c r="W33" s="109"/>
      <c r="X33" s="109"/>
      <c r="Y33" s="109"/>
      <c r="Z33" s="108"/>
      <c r="AA33" s="140"/>
      <c r="AB33" s="109"/>
      <c r="AC33" s="109"/>
      <c r="AD33" s="109"/>
      <c r="AE33" s="109"/>
      <c r="AF33" s="108"/>
      <c r="AG33" s="296"/>
      <c r="AH33" s="172"/>
      <c r="AI33" s="172"/>
      <c r="AJ33" s="121"/>
      <c r="AK33" s="121"/>
      <c r="AL33" s="105"/>
      <c r="AM33" s="140"/>
      <c r="AN33" s="109"/>
      <c r="AO33" s="109"/>
      <c r="AP33" s="109"/>
      <c r="AQ33" s="109"/>
      <c r="AR33" s="108"/>
      <c r="AS33" s="109"/>
      <c r="AT33" s="109"/>
      <c r="AU33" s="109"/>
      <c r="AV33" s="109"/>
      <c r="AW33" s="109"/>
      <c r="AX33" s="69"/>
      <c r="AY33" s="285"/>
      <c r="AZ33" s="188"/>
      <c r="BG33" s="31"/>
      <c r="BH33" s="172"/>
      <c r="BI33" s="412"/>
      <c r="BJ33" s="28"/>
      <c r="BK33" s="28"/>
    </row>
    <row r="34" spans="1:63" ht="15">
      <c r="A34" s="484"/>
      <c r="B34" s="431"/>
      <c r="C34" s="399" t="s">
        <v>37</v>
      </c>
      <c r="D34" s="380"/>
      <c r="E34" s="380"/>
      <c r="F34" s="380"/>
      <c r="G34" s="380"/>
      <c r="H34" s="485"/>
      <c r="I34" s="399" t="s">
        <v>37</v>
      </c>
      <c r="J34" s="380"/>
      <c r="K34" s="380"/>
      <c r="L34" s="380"/>
      <c r="M34" s="380"/>
      <c r="N34" s="380"/>
      <c r="O34" s="296"/>
      <c r="P34" s="172"/>
      <c r="Q34" s="172"/>
      <c r="R34" s="118"/>
      <c r="S34" s="114"/>
      <c r="T34" s="105"/>
      <c r="U34" s="140"/>
      <c r="V34" s="109"/>
      <c r="W34" s="109"/>
      <c r="X34" s="109"/>
      <c r="Y34" s="109"/>
      <c r="Z34" s="108"/>
      <c r="AA34" s="140"/>
      <c r="AB34" s="109"/>
      <c r="AC34" s="109"/>
      <c r="AD34" s="109"/>
      <c r="AE34" s="109"/>
      <c r="AF34" s="108"/>
      <c r="AG34" s="296"/>
      <c r="AH34" s="172"/>
      <c r="AI34" s="172"/>
      <c r="AJ34" s="121"/>
      <c r="AK34" s="121"/>
      <c r="AL34" s="105"/>
      <c r="AM34" s="140"/>
      <c r="AN34" s="109"/>
      <c r="AO34" s="109"/>
      <c r="AP34" s="109"/>
      <c r="AQ34" s="109"/>
      <c r="AR34" s="108"/>
      <c r="AS34" s="109"/>
      <c r="AT34" s="109"/>
      <c r="AU34" s="109"/>
      <c r="AV34" s="109"/>
      <c r="AW34" s="109"/>
      <c r="AX34" s="69"/>
      <c r="AY34" s="285"/>
      <c r="AZ34" s="188"/>
      <c r="BA34" s="406">
        <v>9</v>
      </c>
      <c r="BB34" s="31" t="s">
        <v>41</v>
      </c>
      <c r="BC34" s="31"/>
      <c r="BD34" s="31"/>
      <c r="BE34" s="31"/>
      <c r="BF34" s="31"/>
      <c r="BG34" s="31"/>
      <c r="BH34" s="172">
        <v>0.1</v>
      </c>
      <c r="BI34" s="412"/>
      <c r="BJ34" s="28"/>
      <c r="BK34" s="28"/>
    </row>
    <row r="35" spans="1:63" ht="15">
      <c r="A35" s="472"/>
      <c r="B35" s="430"/>
      <c r="C35" s="399"/>
      <c r="D35" s="380"/>
      <c r="E35" s="380"/>
      <c r="F35" s="380"/>
      <c r="G35" s="380"/>
      <c r="H35" s="485"/>
      <c r="I35" s="399"/>
      <c r="J35" s="380"/>
      <c r="K35" s="380"/>
      <c r="L35" s="380"/>
      <c r="M35" s="380"/>
      <c r="N35" s="380"/>
      <c r="O35" s="401"/>
      <c r="P35" s="465"/>
      <c r="Q35" s="465"/>
      <c r="R35" s="394"/>
      <c r="S35" s="389"/>
      <c r="T35" s="466"/>
      <c r="U35" s="398"/>
      <c r="V35" s="383"/>
      <c r="W35" s="384"/>
      <c r="Y35" s="121"/>
      <c r="Z35" s="105"/>
      <c r="AA35" s="290"/>
      <c r="AB35" s="391"/>
      <c r="AC35" s="391"/>
      <c r="AD35" s="391"/>
      <c r="AE35" s="391"/>
      <c r="AF35" s="466"/>
      <c r="AG35" s="290"/>
      <c r="AH35" s="391"/>
      <c r="AI35" s="391"/>
      <c r="AJ35" s="391"/>
      <c r="AK35" s="391"/>
      <c r="AL35" s="466"/>
      <c r="AM35" s="290"/>
      <c r="AN35" s="283"/>
      <c r="AO35" s="283"/>
      <c r="AP35" s="283"/>
      <c r="AQ35" s="283"/>
      <c r="AR35" s="475"/>
      <c r="AS35" s="283"/>
      <c r="AT35" s="283"/>
      <c r="AU35" s="283"/>
      <c r="AV35" s="283"/>
      <c r="AW35" s="283"/>
      <c r="AX35" s="294"/>
      <c r="AY35" s="285"/>
      <c r="AZ35" s="188"/>
      <c r="BA35" s="406">
        <v>10</v>
      </c>
      <c r="BB35" s="31" t="s">
        <v>43</v>
      </c>
      <c r="BC35" s="31"/>
      <c r="BD35" s="31"/>
      <c r="BE35" s="31"/>
      <c r="BF35" s="31"/>
      <c r="BG35" s="31"/>
      <c r="BH35" s="121">
        <v>0.4</v>
      </c>
      <c r="BI35" s="408"/>
      <c r="BJ35" s="28"/>
      <c r="BK35" s="28"/>
    </row>
    <row r="36" spans="1:63" ht="15">
      <c r="A36" s="470"/>
      <c r="B36" s="429" t="s">
        <v>36</v>
      </c>
      <c r="C36" s="399"/>
      <c r="D36" s="380"/>
      <c r="E36" s="380"/>
      <c r="F36" s="380"/>
      <c r="G36" s="380"/>
      <c r="H36" s="485"/>
      <c r="I36" s="399"/>
      <c r="J36" s="380"/>
      <c r="K36" s="380"/>
      <c r="L36" s="380"/>
      <c r="M36" s="380"/>
      <c r="N36" s="485"/>
      <c r="O36" s="296"/>
      <c r="P36" s="172"/>
      <c r="Q36" s="172"/>
      <c r="R36" s="118"/>
      <c r="S36" s="114"/>
      <c r="T36" s="91"/>
      <c r="U36" s="295"/>
      <c r="V36" s="321"/>
      <c r="W36" s="365"/>
      <c r="X36" s="381"/>
      <c r="Y36" s="386"/>
      <c r="Z36" s="60"/>
      <c r="AA36" s="371"/>
      <c r="AB36" s="365"/>
      <c r="AC36" s="365"/>
      <c r="AD36" s="365"/>
      <c r="AE36" s="365"/>
      <c r="AF36" s="471"/>
      <c r="AG36" s="371"/>
      <c r="AH36" s="365"/>
      <c r="AI36" s="365"/>
      <c r="AJ36" s="365"/>
      <c r="AK36" s="365"/>
      <c r="AL36" s="471"/>
      <c r="AM36" s="295"/>
      <c r="AN36" s="321"/>
      <c r="AO36" s="388"/>
      <c r="AP36" s="365"/>
      <c r="AQ36" s="365"/>
      <c r="AR36" s="471"/>
      <c r="AS36" s="321"/>
      <c r="AT36" s="321"/>
      <c r="AU36" s="388"/>
      <c r="AV36" s="365"/>
      <c r="AW36" s="365"/>
      <c r="AX36" s="60"/>
      <c r="AY36" s="285"/>
      <c r="AZ36" s="188"/>
      <c r="BA36" s="406">
        <v>11</v>
      </c>
      <c r="BB36" s="161" t="s">
        <v>42</v>
      </c>
      <c r="BC36" s="31"/>
      <c r="BD36" s="31"/>
      <c r="BE36" s="31"/>
      <c r="BF36" s="31"/>
      <c r="BG36" s="31"/>
      <c r="BH36" s="121">
        <v>0</v>
      </c>
      <c r="BI36" s="408"/>
      <c r="BJ36" s="28"/>
      <c r="BK36" s="28"/>
    </row>
    <row r="37" spans="1:63" ht="15">
      <c r="A37" s="484"/>
      <c r="B37" s="431"/>
      <c r="C37" s="400"/>
      <c r="D37" s="382"/>
      <c r="E37" s="382"/>
      <c r="F37" s="109"/>
      <c r="G37" s="109"/>
      <c r="H37" s="108"/>
      <c r="I37" s="140"/>
      <c r="J37" s="109"/>
      <c r="K37" s="109"/>
      <c r="L37" s="109"/>
      <c r="M37" s="109"/>
      <c r="N37" s="108"/>
      <c r="O37" s="140"/>
      <c r="P37" s="109"/>
      <c r="Q37" s="109"/>
      <c r="R37" s="109"/>
      <c r="S37" s="109"/>
      <c r="T37" s="108"/>
      <c r="U37" s="296"/>
      <c r="V37" s="172"/>
      <c r="W37" s="121"/>
      <c r="X37" s="118"/>
      <c r="Y37" s="114"/>
      <c r="Z37" s="105"/>
      <c r="AA37" s="284"/>
      <c r="AB37" s="121"/>
      <c r="AC37" s="121"/>
      <c r="AD37" s="121"/>
      <c r="AE37" s="121"/>
      <c r="AF37" s="105"/>
      <c r="AG37" s="284"/>
      <c r="AH37" s="121"/>
      <c r="AI37" s="121"/>
      <c r="AJ37" s="121"/>
      <c r="AK37" s="121"/>
      <c r="AL37" s="105"/>
      <c r="AM37" s="296"/>
      <c r="AN37" s="172"/>
      <c r="AO37" s="161"/>
      <c r="AP37" s="121"/>
      <c r="AQ37" s="121"/>
      <c r="AR37" s="105"/>
      <c r="AS37" s="172"/>
      <c r="AT37" s="172"/>
      <c r="AU37" s="161"/>
      <c r="AV37" s="121"/>
      <c r="AW37" s="121"/>
      <c r="AX37" s="69"/>
      <c r="AY37" s="285"/>
      <c r="AZ37" s="188"/>
      <c r="BA37" s="406">
        <v>12</v>
      </c>
      <c r="BB37" s="31" t="s">
        <v>49</v>
      </c>
      <c r="BC37" s="31"/>
      <c r="BD37" s="31"/>
      <c r="BE37" s="31"/>
      <c r="BF37" s="31"/>
      <c r="BG37" s="202"/>
      <c r="BH37" s="121">
        <v>0.1</v>
      </c>
      <c r="BI37" s="408"/>
      <c r="BJ37" s="28"/>
      <c r="BK37" s="28"/>
    </row>
    <row r="38" spans="1:63" ht="15">
      <c r="A38" s="484"/>
      <c r="B38" s="431"/>
      <c r="C38" s="400"/>
      <c r="D38" s="382"/>
      <c r="E38" s="382"/>
      <c r="F38" s="109"/>
      <c r="G38" s="109"/>
      <c r="H38" s="108"/>
      <c r="I38" s="140"/>
      <c r="J38" s="109"/>
      <c r="K38" s="109"/>
      <c r="L38" s="109"/>
      <c r="M38" s="109"/>
      <c r="N38" s="108"/>
      <c r="O38" s="140"/>
      <c r="P38" s="109"/>
      <c r="Q38" s="109"/>
      <c r="R38" s="109"/>
      <c r="S38" s="109"/>
      <c r="T38" s="108"/>
      <c r="U38" s="296"/>
      <c r="V38" s="172"/>
      <c r="W38" s="172"/>
      <c r="X38" s="118"/>
      <c r="Y38" s="114"/>
      <c r="Z38" s="105"/>
      <c r="AA38" s="284"/>
      <c r="AB38" s="121"/>
      <c r="AC38" s="121"/>
      <c r="AD38" s="121"/>
      <c r="AE38" s="121"/>
      <c r="AF38" s="105"/>
      <c r="AG38" s="284"/>
      <c r="AH38" s="121"/>
      <c r="AI38" s="121"/>
      <c r="AJ38" s="121"/>
      <c r="AK38" s="121"/>
      <c r="AL38" s="105"/>
      <c r="AM38" s="296"/>
      <c r="AN38" s="172"/>
      <c r="AO38" s="161"/>
      <c r="AP38" s="121"/>
      <c r="AQ38" s="121"/>
      <c r="AR38" s="105"/>
      <c r="AS38" s="172"/>
      <c r="AT38" s="172"/>
      <c r="AU38" s="161"/>
      <c r="AV38" s="121"/>
      <c r="AW38" s="121"/>
      <c r="AX38" s="69"/>
      <c r="AY38" s="285"/>
      <c r="AZ38" s="188"/>
      <c r="BA38" s="406">
        <v>13</v>
      </c>
      <c r="BB38" s="31" t="s">
        <v>44</v>
      </c>
      <c r="BC38" s="31"/>
      <c r="BD38" s="31"/>
      <c r="BE38" s="31"/>
      <c r="BF38" s="31"/>
      <c r="BG38" s="202"/>
      <c r="BH38" s="121">
        <v>0.1</v>
      </c>
      <c r="BI38" s="408"/>
      <c r="BJ38" s="28"/>
      <c r="BK38" s="28"/>
    </row>
    <row r="39" spans="1:63" ht="15">
      <c r="A39" s="472"/>
      <c r="B39" s="430"/>
      <c r="C39" s="474"/>
      <c r="D39" s="393"/>
      <c r="E39" s="393"/>
      <c r="F39" s="283"/>
      <c r="G39" s="283"/>
      <c r="H39" s="475"/>
      <c r="I39" s="288"/>
      <c r="J39" s="283"/>
      <c r="K39" s="283"/>
      <c r="L39" s="283"/>
      <c r="M39" s="283"/>
      <c r="N39" s="475"/>
      <c r="O39" s="288"/>
      <c r="P39" s="283"/>
      <c r="Q39" s="283"/>
      <c r="R39" s="283"/>
      <c r="S39" s="283"/>
      <c r="T39" s="475"/>
      <c r="U39" s="401"/>
      <c r="V39" s="465"/>
      <c r="W39" s="465"/>
      <c r="X39" s="394"/>
      <c r="Y39" s="389"/>
      <c r="Z39" s="466"/>
      <c r="AA39" s="290"/>
      <c r="AB39" s="391"/>
      <c r="AC39" s="391"/>
      <c r="AD39" s="391"/>
      <c r="AE39" s="391"/>
      <c r="AF39" s="466"/>
      <c r="AG39" s="290"/>
      <c r="AH39" s="391"/>
      <c r="AI39" s="391"/>
      <c r="AJ39" s="391"/>
      <c r="AK39" s="391"/>
      <c r="AL39" s="466"/>
      <c r="AM39" s="401"/>
      <c r="AN39" s="465"/>
      <c r="AO39" s="390"/>
      <c r="AP39" s="391"/>
      <c r="AQ39" s="391"/>
      <c r="AR39" s="466"/>
      <c r="AS39" s="465"/>
      <c r="AT39" s="465"/>
      <c r="AU39" s="390"/>
      <c r="AV39" s="391"/>
      <c r="AW39" s="391"/>
      <c r="AX39" s="475"/>
      <c r="AY39" s="285"/>
      <c r="AZ39" s="188"/>
      <c r="BA39" s="406">
        <v>14</v>
      </c>
      <c r="BB39" s="31" t="s">
        <v>208</v>
      </c>
      <c r="BC39" s="31"/>
      <c r="BD39" s="31"/>
      <c r="BE39" s="202"/>
      <c r="BF39" s="202"/>
      <c r="BG39" s="202"/>
      <c r="BH39" s="121">
        <v>0.3</v>
      </c>
      <c r="BI39" s="408"/>
      <c r="BJ39" s="28"/>
      <c r="BK39" s="28"/>
    </row>
    <row r="40" spans="1:63" ht="15">
      <c r="A40" s="470">
        <v>2007</v>
      </c>
      <c r="B40" s="429" t="s">
        <v>25</v>
      </c>
      <c r="C40" s="348"/>
      <c r="D40" s="349"/>
      <c r="E40" s="349"/>
      <c r="F40" s="349"/>
      <c r="G40" s="349"/>
      <c r="H40" s="476"/>
      <c r="I40" s="348"/>
      <c r="J40" s="349"/>
      <c r="K40" s="349"/>
      <c r="L40" s="349"/>
      <c r="M40" s="349"/>
      <c r="N40" s="476"/>
      <c r="O40" s="348"/>
      <c r="P40" s="349"/>
      <c r="Q40" s="349"/>
      <c r="R40" s="349"/>
      <c r="S40" s="349"/>
      <c r="T40" s="476"/>
      <c r="U40" s="296"/>
      <c r="V40" s="172"/>
      <c r="W40" s="172"/>
      <c r="X40" s="118"/>
      <c r="Y40" s="114"/>
      <c r="Z40" s="91"/>
      <c r="AA40" s="371"/>
      <c r="AB40" s="365"/>
      <c r="AC40" s="365"/>
      <c r="AD40" s="365"/>
      <c r="AE40" s="365"/>
      <c r="AF40" s="471"/>
      <c r="AG40" s="371"/>
      <c r="AH40" s="365"/>
      <c r="AI40" s="365"/>
      <c r="AJ40" s="365"/>
      <c r="AK40" s="365"/>
      <c r="AL40" s="471"/>
      <c r="AM40" s="295"/>
      <c r="AN40" s="321"/>
      <c r="AO40" s="321"/>
      <c r="AP40" s="365"/>
      <c r="AQ40" s="365"/>
      <c r="AR40" s="471"/>
      <c r="AS40" s="321"/>
      <c r="AT40" s="321"/>
      <c r="AU40" s="321"/>
      <c r="AV40" s="365"/>
      <c r="AW40" s="365"/>
      <c r="AX40" s="476"/>
      <c r="AY40" s="285"/>
      <c r="AZ40" s="188"/>
      <c r="BA40" s="172"/>
      <c r="BB40" s="202"/>
      <c r="BC40" s="202"/>
      <c r="BD40" s="202"/>
      <c r="BE40" s="202"/>
      <c r="BF40" s="202"/>
      <c r="BG40" s="202" t="s">
        <v>213</v>
      </c>
      <c r="BH40" s="121">
        <f>SUM(BH34:BH39)</f>
        <v>1</v>
      </c>
      <c r="BI40" s="408"/>
      <c r="BJ40" s="28"/>
      <c r="BK40" s="28"/>
    </row>
    <row r="41" spans="1:63" ht="15">
      <c r="A41" s="484"/>
      <c r="B41" s="431"/>
      <c r="C41" s="140"/>
      <c r="D41" s="109"/>
      <c r="E41" s="109"/>
      <c r="F41" s="109"/>
      <c r="G41" s="109"/>
      <c r="H41" s="108"/>
      <c r="I41" s="140"/>
      <c r="J41" s="109"/>
      <c r="K41" s="109"/>
      <c r="L41" s="109"/>
      <c r="M41" s="109"/>
      <c r="N41" s="108"/>
      <c r="O41" s="140"/>
      <c r="P41" s="109"/>
      <c r="Q41" s="109"/>
      <c r="R41" s="109"/>
      <c r="S41" s="109"/>
      <c r="T41" s="108"/>
      <c r="U41" s="284"/>
      <c r="V41" s="121"/>
      <c r="W41" s="121"/>
      <c r="X41" s="121"/>
      <c r="Y41" s="121"/>
      <c r="Z41" s="105"/>
      <c r="AA41" s="284"/>
      <c r="AB41" s="121"/>
      <c r="AC41" s="121"/>
      <c r="AD41" s="121"/>
      <c r="AE41" s="121"/>
      <c r="AF41" s="105"/>
      <c r="AG41" s="284"/>
      <c r="AH41" s="121"/>
      <c r="AI41" s="121"/>
      <c r="AJ41" s="121"/>
      <c r="AK41" s="121"/>
      <c r="AL41" s="105"/>
      <c r="AM41" s="296"/>
      <c r="AN41" s="172"/>
      <c r="AO41" s="172"/>
      <c r="AP41" s="121"/>
      <c r="AQ41" s="121"/>
      <c r="AR41" s="105"/>
      <c r="AS41" s="172"/>
      <c r="AT41" s="172"/>
      <c r="AU41" s="172"/>
      <c r="AV41" s="121"/>
      <c r="AW41" s="121"/>
      <c r="AX41" s="108"/>
      <c r="AY41" s="285"/>
      <c r="AZ41" s="188"/>
      <c r="BA41" s="172"/>
      <c r="BB41" s="202"/>
      <c r="BC41" s="202"/>
      <c r="BD41" s="202"/>
      <c r="BE41" s="202"/>
      <c r="BF41" s="202"/>
      <c r="BG41" s="202"/>
      <c r="BH41" s="121"/>
      <c r="BI41" s="408"/>
      <c r="BJ41" s="28"/>
      <c r="BK41" s="28"/>
    </row>
    <row r="42" spans="1:63" ht="15">
      <c r="A42" s="484"/>
      <c r="B42" s="431"/>
      <c r="C42" s="140"/>
      <c r="D42" s="109"/>
      <c r="E42" s="109"/>
      <c r="F42" s="109"/>
      <c r="G42" s="109"/>
      <c r="H42" s="108"/>
      <c r="I42" s="140"/>
      <c r="J42" s="109"/>
      <c r="K42" s="109"/>
      <c r="L42" s="109"/>
      <c r="M42" s="109"/>
      <c r="N42" s="108"/>
      <c r="O42" s="140"/>
      <c r="P42" s="109"/>
      <c r="Q42" s="109"/>
      <c r="R42" s="109"/>
      <c r="S42" s="109"/>
      <c r="T42" s="108"/>
      <c r="U42" s="284"/>
      <c r="V42" s="121"/>
      <c r="W42" s="121"/>
      <c r="X42" s="121"/>
      <c r="Y42" s="121"/>
      <c r="Z42" s="105"/>
      <c r="AA42" s="398"/>
      <c r="AB42" s="383"/>
      <c r="AC42" s="384"/>
      <c r="AE42" s="121"/>
      <c r="AF42" s="105"/>
      <c r="AG42" s="284"/>
      <c r="AH42" s="121"/>
      <c r="AI42" s="121"/>
      <c r="AJ42" s="121"/>
      <c r="AK42" s="121"/>
      <c r="AL42" s="105"/>
      <c r="AM42" s="296"/>
      <c r="AN42" s="172"/>
      <c r="AO42" s="172"/>
      <c r="AP42" s="121"/>
      <c r="AQ42" s="121"/>
      <c r="AR42" s="105"/>
      <c r="AS42" s="172"/>
      <c r="AT42" s="172"/>
      <c r="AU42" s="172"/>
      <c r="AV42" s="121"/>
      <c r="AW42" s="121"/>
      <c r="AX42" s="108"/>
      <c r="AY42" s="285"/>
      <c r="AZ42" s="188"/>
      <c r="BA42" s="66"/>
      <c r="BB42" s="202"/>
      <c r="BC42" s="202"/>
      <c r="BD42" s="202"/>
      <c r="BE42" s="202"/>
      <c r="BF42" s="202"/>
      <c r="BG42" s="202"/>
      <c r="BH42" s="121"/>
      <c r="BI42" s="408"/>
      <c r="BJ42" s="28"/>
      <c r="BK42" s="28"/>
    </row>
    <row r="43" spans="1:63" ht="15">
      <c r="A43" s="472"/>
      <c r="B43" s="430"/>
      <c r="C43" s="288"/>
      <c r="D43" s="283"/>
      <c r="E43" s="283"/>
      <c r="F43" s="283"/>
      <c r="G43" s="283"/>
      <c r="H43" s="475"/>
      <c r="I43" s="288"/>
      <c r="J43" s="283"/>
      <c r="K43" s="283"/>
      <c r="L43" s="283"/>
      <c r="M43" s="283"/>
      <c r="N43" s="475"/>
      <c r="O43" s="288"/>
      <c r="P43" s="283"/>
      <c r="Q43" s="283"/>
      <c r="R43" s="283"/>
      <c r="S43" s="283"/>
      <c r="T43" s="475"/>
      <c r="U43" s="290"/>
      <c r="V43" s="391"/>
      <c r="W43" s="391"/>
      <c r="X43" s="391"/>
      <c r="Y43" s="391"/>
      <c r="Z43" s="466"/>
      <c r="AA43" s="296"/>
      <c r="AB43" s="172"/>
      <c r="AC43" s="121"/>
      <c r="AD43" s="118"/>
      <c r="AE43" s="114"/>
      <c r="AF43" s="69"/>
      <c r="AG43" s="398"/>
      <c r="AH43" s="383"/>
      <c r="AI43" s="384"/>
      <c r="AK43" s="121"/>
      <c r="AL43" s="105"/>
      <c r="AM43" s="401"/>
      <c r="AN43" s="465"/>
      <c r="AO43" s="465"/>
      <c r="AP43" s="391"/>
      <c r="AQ43" s="391"/>
      <c r="AR43" s="466"/>
      <c r="AS43" s="465"/>
      <c r="AT43" s="465"/>
      <c r="AU43" s="465"/>
      <c r="AV43" s="391"/>
      <c r="AW43" s="391"/>
      <c r="AX43" s="475"/>
      <c r="AY43" s="135"/>
      <c r="AZ43" s="188"/>
      <c r="BA43" s="66"/>
      <c r="BB43" s="202"/>
      <c r="BC43" s="202"/>
      <c r="BD43" s="202"/>
      <c r="BE43" s="202"/>
      <c r="BF43" s="202"/>
      <c r="BG43" s="202"/>
      <c r="BH43" s="121"/>
      <c r="BI43" s="408"/>
      <c r="BJ43" s="28"/>
      <c r="BK43" s="28"/>
    </row>
    <row r="44" spans="1:63" ht="15">
      <c r="A44" s="470"/>
      <c r="B44" s="429" t="s">
        <v>26</v>
      </c>
      <c r="C44" s="292"/>
      <c r="D44" s="291"/>
      <c r="E44" s="291"/>
      <c r="F44" s="291"/>
      <c r="G44" s="291"/>
      <c r="H44" s="60"/>
      <c r="I44" s="292"/>
      <c r="J44" s="291"/>
      <c r="K44" s="291"/>
      <c r="L44" s="291"/>
      <c r="M44" s="291"/>
      <c r="N44" s="60"/>
      <c r="O44" s="295"/>
      <c r="P44" s="321"/>
      <c r="Q44" s="388"/>
      <c r="R44" s="365"/>
      <c r="S44" s="365"/>
      <c r="T44" s="471"/>
      <c r="U44" s="295"/>
      <c r="V44" s="321"/>
      <c r="W44" s="388"/>
      <c r="X44" s="365"/>
      <c r="Y44" s="365"/>
      <c r="Z44" s="471"/>
      <c r="AA44" s="295"/>
      <c r="AB44" s="321"/>
      <c r="AC44" s="365"/>
      <c r="AD44" s="381"/>
      <c r="AE44" s="386"/>
      <c r="AF44" s="471"/>
      <c r="AG44" s="295"/>
      <c r="AH44" s="321"/>
      <c r="AI44" s="365"/>
      <c r="AJ44" s="381"/>
      <c r="AK44" s="386"/>
      <c r="AL44" s="60"/>
      <c r="AM44" s="295"/>
      <c r="AN44" s="321"/>
      <c r="AO44" s="388"/>
      <c r="AP44" s="365"/>
      <c r="AQ44" s="365"/>
      <c r="AR44" s="471"/>
      <c r="AS44" s="321"/>
      <c r="AT44" s="321"/>
      <c r="AU44" s="388"/>
      <c r="AV44" s="365"/>
      <c r="AW44" s="365"/>
      <c r="AX44" s="476"/>
      <c r="AY44" s="135"/>
      <c r="AZ44" s="188"/>
      <c r="BA44" s="66"/>
      <c r="BB44" s="202"/>
      <c r="BC44" s="202"/>
      <c r="BD44" s="202"/>
      <c r="BE44" s="202"/>
      <c r="BF44" s="202"/>
      <c r="BG44" s="202"/>
      <c r="BH44" s="121"/>
      <c r="BI44" s="408"/>
      <c r="BJ44" s="28"/>
      <c r="BK44" s="28"/>
    </row>
    <row r="45" spans="1:63" ht="15">
      <c r="A45" s="484"/>
      <c r="B45" s="431"/>
      <c r="C45" s="135"/>
      <c r="D45" s="66"/>
      <c r="E45" s="66"/>
      <c r="H45" s="69"/>
      <c r="I45" s="135"/>
      <c r="J45" s="66"/>
      <c r="K45" s="66"/>
      <c r="L45" s="66"/>
      <c r="M45" s="66"/>
      <c r="N45" s="69"/>
      <c r="O45" s="296"/>
      <c r="P45" s="172"/>
      <c r="Q45" s="161"/>
      <c r="R45" s="121"/>
      <c r="S45" s="121"/>
      <c r="T45" s="105"/>
      <c r="U45" s="296"/>
      <c r="V45" s="172"/>
      <c r="W45" s="161"/>
      <c r="X45" s="121"/>
      <c r="Y45" s="121"/>
      <c r="Z45" s="105"/>
      <c r="AA45" s="296"/>
      <c r="AB45" s="172"/>
      <c r="AC45" s="172"/>
      <c r="AD45" s="118"/>
      <c r="AE45" s="114"/>
      <c r="AF45" s="105"/>
      <c r="AG45" s="296"/>
      <c r="AH45" s="172"/>
      <c r="AI45" s="121"/>
      <c r="AJ45" s="118"/>
      <c r="AK45" s="114"/>
      <c r="AL45" s="105"/>
      <c r="AM45" s="296"/>
      <c r="AN45" s="172"/>
      <c r="AO45" s="161"/>
      <c r="AP45" s="121"/>
      <c r="AQ45" s="121"/>
      <c r="AR45" s="105"/>
      <c r="AS45" s="172"/>
      <c r="AT45" s="172"/>
      <c r="AU45" s="161"/>
      <c r="AV45" s="121"/>
      <c r="AW45" s="121"/>
      <c r="AX45" s="108"/>
      <c r="AY45" s="135"/>
      <c r="AZ45" s="188"/>
      <c r="BA45" s="66"/>
      <c r="BB45" s="258" t="s">
        <v>209</v>
      </c>
      <c r="BC45" s="409"/>
      <c r="BD45" s="409"/>
      <c r="BE45" s="409"/>
      <c r="BF45" s="409"/>
      <c r="BG45" s="409"/>
      <c r="BH45" s="382"/>
      <c r="BI45" s="408"/>
      <c r="BJ45" s="28"/>
      <c r="BK45" s="28"/>
    </row>
    <row r="46" spans="1:63" ht="15">
      <c r="A46" s="484"/>
      <c r="B46" s="431"/>
      <c r="C46" s="135"/>
      <c r="D46" s="66"/>
      <c r="E46" s="66"/>
      <c r="H46" s="69"/>
      <c r="I46" s="135"/>
      <c r="J46" s="66"/>
      <c r="K46" s="66"/>
      <c r="L46" s="66"/>
      <c r="M46" s="66"/>
      <c r="N46" s="69"/>
      <c r="O46" s="296"/>
      <c r="P46" s="172"/>
      <c r="Q46" s="161"/>
      <c r="R46" s="121"/>
      <c r="S46" s="121"/>
      <c r="T46" s="105"/>
      <c r="U46" s="296"/>
      <c r="V46" s="172"/>
      <c r="W46" s="161"/>
      <c r="X46" s="121"/>
      <c r="Y46" s="121"/>
      <c r="Z46" s="105"/>
      <c r="AA46" s="296"/>
      <c r="AB46" s="172"/>
      <c r="AC46" s="172"/>
      <c r="AD46" s="118"/>
      <c r="AE46" s="114"/>
      <c r="AF46" s="105"/>
      <c r="AG46" s="296"/>
      <c r="AH46" s="172"/>
      <c r="AI46" s="172"/>
      <c r="AJ46" s="118"/>
      <c r="AK46" s="114"/>
      <c r="AL46" s="105"/>
      <c r="AM46" s="296"/>
      <c r="AN46" s="172"/>
      <c r="AO46" s="161"/>
      <c r="AP46" s="121"/>
      <c r="AQ46" s="121"/>
      <c r="AR46" s="105"/>
      <c r="AS46" s="172"/>
      <c r="AT46" s="172"/>
      <c r="AU46" s="161"/>
      <c r="AV46" s="121"/>
      <c r="AW46" s="121"/>
      <c r="AX46" s="108"/>
      <c r="AY46" s="135"/>
      <c r="AZ46" s="188"/>
      <c r="BA46" s="66"/>
      <c r="BB46" s="409" t="s">
        <v>210</v>
      </c>
      <c r="BC46" s="409"/>
      <c r="BD46" s="409"/>
      <c r="BE46" s="409"/>
      <c r="BF46" s="409"/>
      <c r="BG46" s="409"/>
      <c r="BH46" s="382"/>
      <c r="BI46" s="408"/>
      <c r="BJ46" s="28"/>
      <c r="BK46" s="28"/>
    </row>
    <row r="47" spans="1:63" ht="15">
      <c r="A47" s="472"/>
      <c r="B47" s="430"/>
      <c r="C47" s="401"/>
      <c r="D47" s="465"/>
      <c r="E47" s="390"/>
      <c r="F47" s="391"/>
      <c r="G47" s="391"/>
      <c r="H47" s="466"/>
      <c r="I47" s="293"/>
      <c r="J47" s="289"/>
      <c r="K47" s="289"/>
      <c r="L47" s="289"/>
      <c r="M47" s="289"/>
      <c r="N47" s="294"/>
      <c r="O47" s="293"/>
      <c r="P47" s="289"/>
      <c r="Q47" s="289"/>
      <c r="R47" s="289"/>
      <c r="S47" s="289"/>
      <c r="T47" s="294"/>
      <c r="U47" s="487"/>
      <c r="V47" s="486"/>
      <c r="W47" s="486"/>
      <c r="X47" s="486"/>
      <c r="Y47" s="486"/>
      <c r="Z47" s="488"/>
      <c r="AA47" s="401"/>
      <c r="AB47" s="465"/>
      <c r="AC47" s="465"/>
      <c r="AD47" s="394"/>
      <c r="AE47" s="389"/>
      <c r="AF47" s="439"/>
      <c r="AG47" s="401"/>
      <c r="AH47" s="465"/>
      <c r="AI47" s="465"/>
      <c r="AJ47" s="394"/>
      <c r="AK47" s="389"/>
      <c r="AL47" s="466"/>
      <c r="AM47" s="487"/>
      <c r="AN47" s="289"/>
      <c r="AO47" s="289"/>
      <c r="AP47" s="289"/>
      <c r="AQ47" s="289"/>
      <c r="AR47" s="294"/>
      <c r="AS47" s="289"/>
      <c r="AT47" s="289"/>
      <c r="AU47" s="289"/>
      <c r="AV47" s="289"/>
      <c r="AW47" s="289"/>
      <c r="AX47" s="475"/>
      <c r="AY47" s="135"/>
      <c r="AZ47" s="188"/>
      <c r="BA47" s="66"/>
      <c r="BB47" s="409"/>
      <c r="BC47" s="409"/>
      <c r="BD47" s="409"/>
      <c r="BE47" s="409"/>
      <c r="BF47" s="409"/>
      <c r="BG47" s="409"/>
      <c r="BH47" s="382"/>
      <c r="BI47" s="408"/>
      <c r="BJ47" s="28"/>
      <c r="BK47" s="28"/>
    </row>
    <row r="48" spans="1:63" ht="15">
      <c r="A48" s="470"/>
      <c r="B48" s="429" t="s">
        <v>27</v>
      </c>
      <c r="C48" s="295"/>
      <c r="D48" s="321"/>
      <c r="E48" s="388"/>
      <c r="F48" s="365"/>
      <c r="G48" s="365"/>
      <c r="H48" s="471"/>
      <c r="I48" s="292"/>
      <c r="J48" s="291"/>
      <c r="K48" s="291"/>
      <c r="L48" s="291"/>
      <c r="M48" s="291"/>
      <c r="N48" s="60"/>
      <c r="O48" s="292"/>
      <c r="P48" s="291"/>
      <c r="Q48" s="291"/>
      <c r="R48" s="291"/>
      <c r="S48" s="291"/>
      <c r="T48" s="60"/>
      <c r="U48" s="489"/>
      <c r="V48" s="478"/>
      <c r="W48" s="478"/>
      <c r="X48" s="478"/>
      <c r="Y48" s="478"/>
      <c r="Z48" s="473"/>
      <c r="AA48" s="489"/>
      <c r="AB48" s="478"/>
      <c r="AC48" s="478"/>
      <c r="AD48" s="478"/>
      <c r="AE48" s="478"/>
      <c r="AF48" s="473"/>
      <c r="AG48" s="296"/>
      <c r="AH48" s="172"/>
      <c r="AI48" s="172"/>
      <c r="AJ48" s="118"/>
      <c r="AK48" s="114"/>
      <c r="AL48" s="91"/>
      <c r="AM48" s="489"/>
      <c r="AN48" s="291"/>
      <c r="AO48" s="291"/>
      <c r="AP48" s="291"/>
      <c r="AQ48" s="291"/>
      <c r="AR48" s="60"/>
      <c r="AS48" s="291"/>
      <c r="AT48" s="291"/>
      <c r="AU48" s="291"/>
      <c r="AV48" s="291"/>
      <c r="AW48" s="291"/>
      <c r="AX48" s="476"/>
      <c r="AY48" s="135"/>
      <c r="AZ48" s="188"/>
      <c r="BA48" s="66"/>
      <c r="BB48" s="409"/>
      <c r="BC48" s="409"/>
      <c r="BD48" s="409"/>
      <c r="BE48" s="409"/>
      <c r="BF48" s="409"/>
      <c r="BG48" s="409"/>
      <c r="BH48" s="382"/>
      <c r="BI48" s="408"/>
      <c r="BJ48" s="28"/>
      <c r="BK48" s="28"/>
    </row>
    <row r="49" spans="1:63" ht="15">
      <c r="A49" s="484"/>
      <c r="B49" s="431"/>
      <c r="C49" s="296"/>
      <c r="D49" s="172"/>
      <c r="E49" s="161"/>
      <c r="F49" s="121"/>
      <c r="G49" s="121"/>
      <c r="H49" s="105"/>
      <c r="I49" s="135"/>
      <c r="J49" s="66"/>
      <c r="K49" s="66"/>
      <c r="L49" s="66"/>
      <c r="M49" s="66"/>
      <c r="N49" s="69"/>
      <c r="O49" s="135"/>
      <c r="P49" s="66"/>
      <c r="Q49" s="66"/>
      <c r="T49" s="69"/>
      <c r="U49" s="285"/>
      <c r="V49" s="202"/>
      <c r="W49" s="202"/>
      <c r="X49" s="202"/>
      <c r="Y49" s="202"/>
      <c r="Z49" s="80"/>
      <c r="AA49" s="285"/>
      <c r="AB49" s="202"/>
      <c r="AC49" s="202"/>
      <c r="AD49" s="202"/>
      <c r="AE49" s="202"/>
      <c r="AF49" s="80"/>
      <c r="AG49" s="296"/>
      <c r="AH49" s="172"/>
      <c r="AI49" s="172"/>
      <c r="AJ49" s="172"/>
      <c r="AK49" s="121"/>
      <c r="AL49" s="105"/>
      <c r="AM49" s="285"/>
      <c r="AN49" s="66"/>
      <c r="AO49" s="66"/>
      <c r="AR49" s="69"/>
      <c r="AS49" s="66"/>
      <c r="AT49" s="66"/>
      <c r="AU49" s="66"/>
      <c r="AX49" s="108"/>
      <c r="AY49" s="135"/>
      <c r="AZ49" s="188"/>
      <c r="BA49" s="66"/>
      <c r="BB49" s="258" t="s">
        <v>205</v>
      </c>
      <c r="BC49" s="409"/>
      <c r="BD49" s="409"/>
      <c r="BE49" s="409"/>
      <c r="BF49" s="409"/>
      <c r="BG49" s="409"/>
      <c r="BH49" s="382"/>
      <c r="BI49" s="408"/>
      <c r="BJ49" s="28"/>
      <c r="BK49" s="28"/>
    </row>
    <row r="50" spans="1:63" ht="15">
      <c r="A50" s="484"/>
      <c r="B50" s="431"/>
      <c r="C50" s="296"/>
      <c r="D50" s="172"/>
      <c r="E50" s="161"/>
      <c r="F50" s="121"/>
      <c r="G50" s="121"/>
      <c r="H50" s="105"/>
      <c r="I50" s="135"/>
      <c r="J50" s="66"/>
      <c r="K50" s="66"/>
      <c r="L50" s="66"/>
      <c r="M50" s="66"/>
      <c r="N50" s="69"/>
      <c r="O50" s="135"/>
      <c r="P50" s="66"/>
      <c r="Q50" s="66"/>
      <c r="T50" s="69"/>
      <c r="U50" s="285"/>
      <c r="V50" s="202"/>
      <c r="W50" s="202"/>
      <c r="X50" s="202"/>
      <c r="Y50" s="202"/>
      <c r="Z50" s="80"/>
      <c r="AA50" s="285"/>
      <c r="AB50" s="202"/>
      <c r="AC50" s="202"/>
      <c r="AD50" s="202"/>
      <c r="AE50" s="202"/>
      <c r="AF50" s="80"/>
      <c r="AG50" s="296"/>
      <c r="AH50" s="172"/>
      <c r="AI50" s="172"/>
      <c r="AJ50" s="172"/>
      <c r="AK50" s="121"/>
      <c r="AL50" s="105"/>
      <c r="AM50" s="285"/>
      <c r="AN50" s="66"/>
      <c r="AO50" s="66"/>
      <c r="AR50" s="69"/>
      <c r="AS50" s="66"/>
      <c r="AT50" s="66"/>
      <c r="AU50" s="66"/>
      <c r="AX50" s="108"/>
      <c r="AY50" s="135"/>
      <c r="AZ50" s="188"/>
      <c r="BA50" s="66"/>
      <c r="BB50" s="409" t="s">
        <v>207</v>
      </c>
      <c r="BC50" s="409"/>
      <c r="BD50" s="409"/>
      <c r="BE50" s="409"/>
      <c r="BF50" s="409"/>
      <c r="BG50" s="409"/>
      <c r="BH50" s="382"/>
      <c r="BI50" s="408"/>
      <c r="BJ50" s="28"/>
      <c r="BK50" s="28"/>
    </row>
    <row r="51" spans="1:63" ht="15">
      <c r="A51" s="472"/>
      <c r="B51" s="477"/>
      <c r="C51" s="401"/>
      <c r="D51" s="465"/>
      <c r="E51" s="465"/>
      <c r="F51" s="391"/>
      <c r="G51" s="391"/>
      <c r="H51" s="466"/>
      <c r="I51" s="293"/>
      <c r="J51" s="289"/>
      <c r="K51" s="289"/>
      <c r="L51" s="289"/>
      <c r="M51" s="289"/>
      <c r="N51" s="294"/>
      <c r="O51" s="293"/>
      <c r="P51" s="289"/>
      <c r="Q51" s="289"/>
      <c r="R51" s="289"/>
      <c r="S51" s="289"/>
      <c r="T51" s="294"/>
      <c r="U51" s="487"/>
      <c r="V51" s="486"/>
      <c r="W51" s="486"/>
      <c r="X51" s="486"/>
      <c r="Y51" s="486"/>
      <c r="Z51" s="488"/>
      <c r="AA51" s="487"/>
      <c r="AB51" s="486"/>
      <c r="AC51" s="486"/>
      <c r="AD51" s="486"/>
      <c r="AE51" s="486"/>
      <c r="AF51" s="488"/>
      <c r="AG51" s="487"/>
      <c r="AH51" s="486"/>
      <c r="AI51" s="486"/>
      <c r="AJ51" s="486"/>
      <c r="AK51" s="486"/>
      <c r="AL51" s="488"/>
      <c r="AM51" s="487"/>
      <c r="AN51" s="289"/>
      <c r="AO51" s="289"/>
      <c r="AP51" s="289"/>
      <c r="AQ51" s="289"/>
      <c r="AR51" s="294"/>
      <c r="AS51" s="289"/>
      <c r="AT51" s="289"/>
      <c r="AU51" s="289"/>
      <c r="AV51" s="289"/>
      <c r="AW51" s="289"/>
      <c r="AX51" s="466"/>
      <c r="AY51" s="285"/>
      <c r="AZ51" s="188"/>
      <c r="BA51" s="66"/>
      <c r="BB51" s="409"/>
      <c r="BC51" s="409"/>
      <c r="BD51" s="409"/>
      <c r="BE51" s="409"/>
      <c r="BF51" s="409"/>
      <c r="BG51" s="409"/>
      <c r="BH51" s="382"/>
      <c r="BI51" s="408"/>
      <c r="BJ51" s="28"/>
      <c r="BK51" s="28"/>
    </row>
    <row r="52" spans="1:63" ht="15">
      <c r="A52" s="470"/>
      <c r="B52" s="429" t="s">
        <v>28</v>
      </c>
      <c r="C52" s="295"/>
      <c r="D52" s="321"/>
      <c r="E52" s="321"/>
      <c r="F52" s="365"/>
      <c r="G52" s="365"/>
      <c r="H52" s="471"/>
      <c r="I52" s="292"/>
      <c r="J52" s="291"/>
      <c r="K52" s="291"/>
      <c r="L52" s="291"/>
      <c r="M52" s="291"/>
      <c r="N52" s="60"/>
      <c r="O52" s="292"/>
      <c r="P52" s="291"/>
      <c r="Q52" s="291"/>
      <c r="R52" s="291"/>
      <c r="S52" s="291"/>
      <c r="T52" s="60"/>
      <c r="U52" s="292"/>
      <c r="V52" s="291"/>
      <c r="W52" s="291"/>
      <c r="X52" s="291"/>
      <c r="Y52" s="291"/>
      <c r="Z52" s="60"/>
      <c r="AA52" s="292"/>
      <c r="AB52" s="291"/>
      <c r="AC52" s="291"/>
      <c r="AD52" s="291"/>
      <c r="AE52" s="291"/>
      <c r="AF52" s="60"/>
      <c r="AG52" s="292"/>
      <c r="AH52" s="291"/>
      <c r="AI52" s="291"/>
      <c r="AJ52" s="291"/>
      <c r="AK52" s="291"/>
      <c r="AL52" s="60"/>
      <c r="AM52" s="292"/>
      <c r="AN52" s="291"/>
      <c r="AO52" s="291"/>
      <c r="AP52" s="291"/>
      <c r="AQ52" s="291"/>
      <c r="AR52" s="60"/>
      <c r="AS52" s="291"/>
      <c r="AT52" s="291"/>
      <c r="AU52" s="291"/>
      <c r="AV52" s="291"/>
      <c r="AW52" s="291"/>
      <c r="AX52" s="471"/>
      <c r="AY52" s="285"/>
      <c r="AZ52" s="188"/>
      <c r="BA52" s="172"/>
      <c r="BB52" s="258"/>
      <c r="BC52" s="31"/>
      <c r="BD52" s="31"/>
      <c r="BE52" s="31"/>
      <c r="BF52" s="31"/>
      <c r="BG52" s="31"/>
      <c r="BH52" s="172"/>
      <c r="BI52" s="412"/>
      <c r="BJ52" s="28"/>
      <c r="BK52" s="28"/>
    </row>
    <row r="53" spans="1:63" ht="15">
      <c r="A53" s="484"/>
      <c r="B53" s="431"/>
      <c r="C53" s="296"/>
      <c r="D53" s="172"/>
      <c r="E53" s="172"/>
      <c r="F53" s="121"/>
      <c r="G53" s="121"/>
      <c r="H53" s="105"/>
      <c r="I53" s="135"/>
      <c r="J53" s="66"/>
      <c r="K53" s="66"/>
      <c r="L53" s="66"/>
      <c r="M53" s="66"/>
      <c r="N53" s="69"/>
      <c r="O53" s="135"/>
      <c r="P53" s="66"/>
      <c r="Q53" s="66"/>
      <c r="T53" s="69"/>
      <c r="U53" s="135"/>
      <c r="V53" s="66"/>
      <c r="W53" s="66"/>
      <c r="Z53" s="69"/>
      <c r="AA53" s="135"/>
      <c r="AB53" s="66"/>
      <c r="AC53" s="66"/>
      <c r="AF53" s="69"/>
      <c r="AG53" s="135"/>
      <c r="AH53" s="66"/>
      <c r="AI53" s="66"/>
      <c r="AL53" s="69"/>
      <c r="AM53" s="135"/>
      <c r="AN53" s="66"/>
      <c r="AO53" s="66"/>
      <c r="AR53" s="69"/>
      <c r="AS53" s="66"/>
      <c r="AT53" s="66"/>
      <c r="AU53" s="66"/>
      <c r="AX53" s="105"/>
      <c r="AY53" s="285"/>
      <c r="AZ53" s="181" t="s">
        <v>173</v>
      </c>
      <c r="BA53" s="405">
        <v>8</v>
      </c>
      <c r="BB53" s="161" t="s">
        <v>88</v>
      </c>
      <c r="BC53" s="31"/>
      <c r="BD53" s="31"/>
      <c r="BE53" s="31"/>
      <c r="BF53" s="202"/>
      <c r="BG53" s="31"/>
      <c r="BH53" s="172"/>
      <c r="BI53" s="412"/>
      <c r="BJ53" s="28"/>
      <c r="BK53" s="28"/>
    </row>
    <row r="54" spans="1:63" ht="15">
      <c r="A54" s="484"/>
      <c r="B54" s="431"/>
      <c r="C54" s="296"/>
      <c r="D54" s="172"/>
      <c r="E54" s="172"/>
      <c r="F54" s="121"/>
      <c r="G54" s="121"/>
      <c r="H54" s="105"/>
      <c r="I54" s="135"/>
      <c r="J54" s="66"/>
      <c r="K54" s="66"/>
      <c r="L54" s="66"/>
      <c r="M54" s="66"/>
      <c r="N54" s="69"/>
      <c r="O54" s="135"/>
      <c r="P54" s="66"/>
      <c r="Q54" s="66"/>
      <c r="T54" s="69"/>
      <c r="U54" s="135"/>
      <c r="V54" s="66"/>
      <c r="W54" s="66"/>
      <c r="Z54" s="69"/>
      <c r="AA54" s="135"/>
      <c r="AB54" s="66"/>
      <c r="AC54" s="66"/>
      <c r="AF54" s="69"/>
      <c r="AG54" s="135"/>
      <c r="AH54" s="66"/>
      <c r="AI54" s="66"/>
      <c r="AL54" s="69"/>
      <c r="AM54" s="135"/>
      <c r="AN54" s="66"/>
      <c r="AO54" s="66"/>
      <c r="AR54" s="69"/>
      <c r="AS54" s="66"/>
      <c r="AT54" s="66"/>
      <c r="AU54" s="66"/>
      <c r="AX54" s="105"/>
      <c r="AY54" s="285"/>
      <c r="AZ54" s="200"/>
      <c r="BA54" s="66"/>
      <c r="BB54" s="202"/>
      <c r="BC54" s="202"/>
      <c r="BD54" s="202"/>
      <c r="BE54" s="31"/>
      <c r="BF54" s="202"/>
      <c r="BG54" s="31"/>
      <c r="BH54" s="172"/>
      <c r="BI54" s="412"/>
      <c r="BJ54" s="28"/>
      <c r="BK54" s="28"/>
    </row>
    <row r="55" spans="1:63" ht="15">
      <c r="A55" s="472"/>
      <c r="B55" s="430"/>
      <c r="C55" s="401"/>
      <c r="D55" s="390"/>
      <c r="E55" s="391"/>
      <c r="F55" s="289"/>
      <c r="G55" s="289"/>
      <c r="H55" s="294"/>
      <c r="I55" s="293"/>
      <c r="J55" s="289"/>
      <c r="K55" s="289"/>
      <c r="L55" s="289"/>
      <c r="M55" s="289"/>
      <c r="N55" s="294"/>
      <c r="O55" s="293"/>
      <c r="P55" s="289"/>
      <c r="Q55" s="289"/>
      <c r="R55" s="289"/>
      <c r="S55" s="289"/>
      <c r="T55" s="294"/>
      <c r="U55" s="401"/>
      <c r="V55" s="465"/>
      <c r="W55" s="390"/>
      <c r="X55" s="391"/>
      <c r="Y55" s="391"/>
      <c r="Z55" s="466"/>
      <c r="AA55" s="293"/>
      <c r="AB55" s="289"/>
      <c r="AC55" s="289"/>
      <c r="AD55" s="289"/>
      <c r="AE55" s="289"/>
      <c r="AF55" s="294"/>
      <c r="AG55" s="293"/>
      <c r="AH55" s="289"/>
      <c r="AI55" s="289"/>
      <c r="AJ55" s="289"/>
      <c r="AK55" s="289"/>
      <c r="AL55" s="294"/>
      <c r="AM55" s="293"/>
      <c r="AN55" s="289"/>
      <c r="AO55" s="289"/>
      <c r="AP55" s="289"/>
      <c r="AQ55" s="289"/>
      <c r="AR55" s="294"/>
      <c r="AS55" s="289"/>
      <c r="AT55" s="289"/>
      <c r="AU55" s="289"/>
      <c r="AV55" s="289"/>
      <c r="AW55" s="289"/>
      <c r="AX55" s="466"/>
      <c r="AY55" s="285"/>
      <c r="AZ55" s="188" t="s">
        <v>218</v>
      </c>
      <c r="BA55" s="483">
        <v>15</v>
      </c>
      <c r="BB55" s="202" t="s">
        <v>46</v>
      </c>
      <c r="BC55" s="202"/>
      <c r="BD55" s="202"/>
      <c r="BE55" s="202"/>
      <c r="BF55" s="202"/>
      <c r="BG55" s="202"/>
      <c r="BH55" s="121"/>
      <c r="BI55" s="412"/>
      <c r="BJ55" s="28"/>
      <c r="BK55" s="28"/>
    </row>
    <row r="56" spans="1:63" ht="15">
      <c r="A56" s="470"/>
      <c r="B56" s="429" t="s">
        <v>29</v>
      </c>
      <c r="C56" s="295"/>
      <c r="D56" s="321"/>
      <c r="E56" s="365"/>
      <c r="F56" s="291"/>
      <c r="G56" s="291"/>
      <c r="H56" s="60"/>
      <c r="I56" s="292"/>
      <c r="J56" s="291"/>
      <c r="K56" s="291"/>
      <c r="L56" s="291"/>
      <c r="M56" s="291"/>
      <c r="N56" s="60"/>
      <c r="O56" s="292"/>
      <c r="P56" s="291"/>
      <c r="Q56" s="291"/>
      <c r="R56" s="291"/>
      <c r="S56" s="291"/>
      <c r="T56" s="60"/>
      <c r="U56" s="295"/>
      <c r="V56" s="321"/>
      <c r="W56" s="388"/>
      <c r="X56" s="365"/>
      <c r="Y56" s="365"/>
      <c r="Z56" s="471"/>
      <c r="AA56" s="292"/>
      <c r="AB56" s="291"/>
      <c r="AC56" s="291"/>
      <c r="AD56" s="291"/>
      <c r="AE56" s="291"/>
      <c r="AF56" s="60"/>
      <c r="AG56" s="292"/>
      <c r="AH56" s="291"/>
      <c r="AI56" s="291"/>
      <c r="AJ56" s="291"/>
      <c r="AK56" s="291"/>
      <c r="AL56" s="60"/>
      <c r="AM56" s="292"/>
      <c r="AN56" s="291"/>
      <c r="AO56" s="291"/>
      <c r="AP56" s="291"/>
      <c r="AQ56" s="291"/>
      <c r="AR56" s="60"/>
      <c r="AS56" s="291"/>
      <c r="AT56" s="291"/>
      <c r="AU56" s="291"/>
      <c r="AV56" s="291"/>
      <c r="AW56" s="291"/>
      <c r="AX56" s="471"/>
      <c r="AY56" s="285"/>
      <c r="AZ56" s="200"/>
      <c r="BA56" s="66"/>
      <c r="BB56" s="202"/>
      <c r="BC56" s="202"/>
      <c r="BD56" s="202"/>
      <c r="BE56" s="31"/>
      <c r="BF56" s="202"/>
      <c r="BG56" s="31"/>
      <c r="BH56" s="172"/>
      <c r="BI56" s="412"/>
      <c r="BJ56" s="28"/>
      <c r="BK56" s="28"/>
    </row>
    <row r="57" spans="1:63" ht="15">
      <c r="A57" s="484"/>
      <c r="B57" s="431"/>
      <c r="C57" s="296"/>
      <c r="D57" s="172"/>
      <c r="E57" s="121"/>
      <c r="H57" s="69"/>
      <c r="I57" s="135"/>
      <c r="J57" s="66"/>
      <c r="K57" s="66"/>
      <c r="L57" s="66"/>
      <c r="M57" s="66"/>
      <c r="N57" s="69"/>
      <c r="O57" s="135"/>
      <c r="P57" s="66"/>
      <c r="Q57" s="66"/>
      <c r="T57" s="69"/>
      <c r="U57" s="296"/>
      <c r="V57" s="172"/>
      <c r="W57" s="161"/>
      <c r="X57" s="121"/>
      <c r="Y57" s="121"/>
      <c r="Z57" s="105"/>
      <c r="AA57" s="135"/>
      <c r="AB57" s="66"/>
      <c r="AC57" s="66"/>
      <c r="AF57" s="69"/>
      <c r="AG57" s="135"/>
      <c r="AH57" s="66"/>
      <c r="AI57" s="66"/>
      <c r="AL57" s="69"/>
      <c r="AM57" s="135"/>
      <c r="AN57" s="66"/>
      <c r="AO57" s="66"/>
      <c r="AR57" s="69"/>
      <c r="AS57" s="66"/>
      <c r="AT57" s="66"/>
      <c r="AU57" s="66"/>
      <c r="AX57" s="105"/>
      <c r="AY57" s="285"/>
      <c r="AZ57" s="188"/>
      <c r="BA57" s="66"/>
      <c r="BB57" s="202"/>
      <c r="BC57" s="202"/>
      <c r="BD57" s="202"/>
      <c r="BE57" s="202"/>
      <c r="BF57" s="202"/>
      <c r="BG57" s="202"/>
      <c r="BH57" s="121"/>
      <c r="BI57" s="412"/>
      <c r="BJ57" s="28"/>
      <c r="BK57" s="28"/>
    </row>
    <row r="58" spans="1:63" ht="15">
      <c r="A58" s="484"/>
      <c r="B58" s="431"/>
      <c r="C58" s="296"/>
      <c r="D58" s="172"/>
      <c r="E58" s="121"/>
      <c r="H58" s="69"/>
      <c r="I58" s="135"/>
      <c r="J58" s="66"/>
      <c r="K58" s="66"/>
      <c r="L58" s="66"/>
      <c r="M58" s="66"/>
      <c r="N58" s="69"/>
      <c r="O58" s="135"/>
      <c r="P58" s="66"/>
      <c r="Q58" s="66"/>
      <c r="T58" s="69"/>
      <c r="U58" s="296"/>
      <c r="V58" s="172"/>
      <c r="W58" s="161"/>
      <c r="X58" s="121"/>
      <c r="Y58" s="121"/>
      <c r="Z58" s="105"/>
      <c r="AA58" s="135"/>
      <c r="AB58" s="66"/>
      <c r="AC58" s="66"/>
      <c r="AF58" s="69"/>
      <c r="AG58" s="135"/>
      <c r="AH58" s="66"/>
      <c r="AI58" s="66"/>
      <c r="AL58" s="69"/>
      <c r="AM58" s="135"/>
      <c r="AN58" s="66"/>
      <c r="AO58" s="66"/>
      <c r="AR58" s="69"/>
      <c r="AS58" s="66"/>
      <c r="AT58" s="66"/>
      <c r="AU58" s="66"/>
      <c r="AX58" s="105"/>
      <c r="AY58" s="285"/>
      <c r="AZ58" s="200"/>
      <c r="BA58" s="66"/>
      <c r="BB58" s="202"/>
      <c r="BC58" s="202"/>
      <c r="BD58" s="202"/>
      <c r="BE58" s="31"/>
      <c r="BF58" s="202"/>
      <c r="BG58" s="31"/>
      <c r="BH58" s="172"/>
      <c r="BI58" s="412"/>
      <c r="BJ58" s="28"/>
      <c r="BK58" s="28"/>
    </row>
    <row r="59" spans="1:63" ht="15">
      <c r="A59" s="472"/>
      <c r="B59" s="430"/>
      <c r="C59" s="401"/>
      <c r="D59" s="465"/>
      <c r="E59" s="391"/>
      <c r="F59" s="289"/>
      <c r="G59" s="289"/>
      <c r="H59" s="294"/>
      <c r="I59" s="293"/>
      <c r="J59" s="289"/>
      <c r="K59" s="289"/>
      <c r="L59" s="289"/>
      <c r="M59" s="289"/>
      <c r="N59" s="294"/>
      <c r="O59" s="293"/>
      <c r="P59" s="289"/>
      <c r="Q59" s="289"/>
      <c r="R59" s="289"/>
      <c r="S59" s="289"/>
      <c r="T59" s="294"/>
      <c r="U59" s="401"/>
      <c r="V59" s="465"/>
      <c r="W59" s="465"/>
      <c r="X59" s="391"/>
      <c r="Y59" s="391"/>
      <c r="Z59" s="466"/>
      <c r="AA59" s="293"/>
      <c r="AB59" s="289"/>
      <c r="AC59" s="289"/>
      <c r="AD59" s="289"/>
      <c r="AE59" s="289"/>
      <c r="AF59" s="294"/>
      <c r="AG59" s="293"/>
      <c r="AH59" s="289"/>
      <c r="AI59" s="289"/>
      <c r="AJ59" s="289"/>
      <c r="AK59" s="289"/>
      <c r="AL59" s="294"/>
      <c r="AM59" s="293"/>
      <c r="AN59" s="289"/>
      <c r="AO59" s="289"/>
      <c r="AP59" s="289"/>
      <c r="AQ59" s="289"/>
      <c r="AR59" s="294"/>
      <c r="AS59" s="289"/>
      <c r="AT59" s="289"/>
      <c r="AU59" s="289"/>
      <c r="AV59" s="289"/>
      <c r="AW59" s="289"/>
      <c r="AX59" s="466"/>
      <c r="AY59" s="285"/>
      <c r="AZ59" s="188"/>
      <c r="BA59" s="66"/>
      <c r="BB59" s="202"/>
      <c r="BC59" s="202"/>
      <c r="BD59" s="202"/>
      <c r="BE59" s="202"/>
      <c r="BF59" s="202"/>
      <c r="BG59" s="202"/>
      <c r="BH59" s="121"/>
      <c r="BI59" s="412"/>
      <c r="BJ59" s="28"/>
      <c r="BK59" s="28"/>
    </row>
    <row r="60" spans="1:63" ht="15.75" thickBot="1">
      <c r="A60" s="470"/>
      <c r="B60" s="429" t="s">
        <v>30</v>
      </c>
      <c r="C60" s="402"/>
      <c r="D60" s="392"/>
      <c r="E60" s="392"/>
      <c r="F60" s="349"/>
      <c r="G60" s="349"/>
      <c r="H60" s="476"/>
      <c r="I60" s="292"/>
      <c r="J60" s="291"/>
      <c r="K60" s="291"/>
      <c r="L60" s="291"/>
      <c r="M60" s="291"/>
      <c r="N60" s="60"/>
      <c r="O60" s="348"/>
      <c r="P60" s="349"/>
      <c r="Q60" s="349"/>
      <c r="R60" s="349"/>
      <c r="S60" s="349"/>
      <c r="T60" s="476"/>
      <c r="U60" s="295"/>
      <c r="V60" s="321"/>
      <c r="W60" s="321"/>
      <c r="X60" s="365"/>
      <c r="Y60" s="365"/>
      <c r="Z60" s="471"/>
      <c r="AA60" s="348"/>
      <c r="AB60" s="349"/>
      <c r="AC60" s="349"/>
      <c r="AD60" s="349"/>
      <c r="AE60" s="349"/>
      <c r="AF60" s="476"/>
      <c r="AG60" s="348"/>
      <c r="AH60" s="349"/>
      <c r="AI60" s="349"/>
      <c r="AJ60" s="349" t="s">
        <v>211</v>
      </c>
      <c r="AK60" s="349"/>
      <c r="AL60" s="476"/>
      <c r="AM60" s="348"/>
      <c r="AN60" s="349"/>
      <c r="AO60" s="349"/>
      <c r="AP60" s="349"/>
      <c r="AQ60" s="349"/>
      <c r="AR60" s="476"/>
      <c r="AS60" s="349"/>
      <c r="AT60" s="349"/>
      <c r="AU60" s="349"/>
      <c r="AV60" s="349"/>
      <c r="AW60" s="349"/>
      <c r="AX60" s="60"/>
      <c r="AY60" s="285"/>
      <c r="AZ60" s="190"/>
      <c r="BA60" s="68"/>
      <c r="BB60" s="413"/>
      <c r="BC60" s="413"/>
      <c r="BD60" s="413"/>
      <c r="BE60" s="413"/>
      <c r="BF60" s="413"/>
      <c r="BG60" s="413"/>
      <c r="BH60" s="134"/>
      <c r="BI60" s="414"/>
      <c r="BJ60" s="28"/>
      <c r="BK60" s="28"/>
    </row>
    <row r="61" spans="1:63" ht="15">
      <c r="A61" s="484"/>
      <c r="B61" s="431"/>
      <c r="C61" s="467"/>
      <c r="D61" s="382"/>
      <c r="E61" s="382"/>
      <c r="F61" s="109"/>
      <c r="G61" s="109"/>
      <c r="H61" s="108"/>
      <c r="I61" s="135"/>
      <c r="J61" s="66"/>
      <c r="K61" s="66"/>
      <c r="L61" s="66"/>
      <c r="M61" s="66"/>
      <c r="N61" s="69"/>
      <c r="O61" s="140"/>
      <c r="P61" s="109"/>
      <c r="Q61" s="109"/>
      <c r="R61" s="109"/>
      <c r="S61" s="109"/>
      <c r="T61" s="108"/>
      <c r="U61" s="296"/>
      <c r="V61" s="172"/>
      <c r="W61" s="172"/>
      <c r="X61" s="121"/>
      <c r="Y61" s="121"/>
      <c r="Z61" s="105"/>
      <c r="AA61" s="140"/>
      <c r="AB61" s="109"/>
      <c r="AC61" s="109"/>
      <c r="AD61" s="109"/>
      <c r="AE61" s="109"/>
      <c r="AF61" s="108"/>
      <c r="AG61" s="140"/>
      <c r="AH61" s="109"/>
      <c r="AI61" s="109"/>
      <c r="AJ61" s="109"/>
      <c r="AK61" s="109"/>
      <c r="AL61" s="108"/>
      <c r="AM61" s="140"/>
      <c r="AN61" s="109"/>
      <c r="AO61" s="109"/>
      <c r="AP61" s="109"/>
      <c r="AQ61" s="109"/>
      <c r="AR61" s="108"/>
      <c r="AS61" s="109"/>
      <c r="AT61" s="109"/>
      <c r="AU61" s="109"/>
      <c r="AV61" s="109"/>
      <c r="AW61" s="109"/>
      <c r="AX61" s="69"/>
      <c r="AY61" s="285"/>
      <c r="AZ61" s="17"/>
      <c r="BJ61" s="28"/>
      <c r="BK61" s="28"/>
    </row>
    <row r="62" spans="1:63" ht="15.75">
      <c r="A62" s="484"/>
      <c r="B62" s="431"/>
      <c r="C62" s="467"/>
      <c r="D62" s="382"/>
      <c r="E62" s="382"/>
      <c r="F62" s="109"/>
      <c r="G62" s="109"/>
      <c r="H62" s="108"/>
      <c r="I62" s="135"/>
      <c r="J62" s="66"/>
      <c r="K62" s="66"/>
      <c r="L62" s="66"/>
      <c r="M62" s="66"/>
      <c r="N62" s="69"/>
      <c r="O62" s="140"/>
      <c r="P62" s="109"/>
      <c r="Q62" s="109"/>
      <c r="R62" s="109"/>
      <c r="S62" s="109"/>
      <c r="T62" s="108"/>
      <c r="U62" s="296"/>
      <c r="V62" s="172"/>
      <c r="W62" s="172"/>
      <c r="X62" s="121"/>
      <c r="Y62" s="121"/>
      <c r="Z62" s="105"/>
      <c r="AA62" s="140"/>
      <c r="AB62" s="109"/>
      <c r="AC62" s="109"/>
      <c r="AD62" s="109"/>
      <c r="AE62" s="109"/>
      <c r="AF62" s="108"/>
      <c r="AG62" s="140"/>
      <c r="AH62" s="109"/>
      <c r="AI62" s="109"/>
      <c r="AJ62" s="109"/>
      <c r="AK62" s="109"/>
      <c r="AL62" s="108"/>
      <c r="AM62" s="284"/>
      <c r="AN62" s="121"/>
      <c r="AO62" s="121"/>
      <c r="AP62" s="121"/>
      <c r="AQ62" s="121"/>
      <c r="AR62" s="105"/>
      <c r="AS62" s="121"/>
      <c r="AT62" s="121"/>
      <c r="AU62" s="121"/>
      <c r="AV62" s="121"/>
      <c r="AW62" s="121"/>
      <c r="AX62" s="69"/>
      <c r="AY62" s="285"/>
      <c r="AZ62" s="166"/>
      <c r="BJ62" s="28"/>
      <c r="BK62" s="28"/>
    </row>
    <row r="63" spans="1:63" ht="15.75">
      <c r="A63" s="472"/>
      <c r="B63" s="430"/>
      <c r="C63" s="403"/>
      <c r="D63" s="393"/>
      <c r="E63" s="393"/>
      <c r="F63" s="283"/>
      <c r="G63" s="283"/>
      <c r="H63" s="475"/>
      <c r="I63" s="288"/>
      <c r="J63" s="283"/>
      <c r="K63" s="283"/>
      <c r="L63" s="283"/>
      <c r="M63" s="283"/>
      <c r="N63" s="475"/>
      <c r="O63" s="401"/>
      <c r="P63" s="465"/>
      <c r="Q63" s="390"/>
      <c r="R63" s="391"/>
      <c r="S63" s="391"/>
      <c r="T63" s="466"/>
      <c r="U63" s="288"/>
      <c r="V63" s="283"/>
      <c r="W63" s="283"/>
      <c r="X63" s="283"/>
      <c r="Y63" s="283"/>
      <c r="Z63" s="475"/>
      <c r="AA63" s="293"/>
      <c r="AB63" s="283"/>
      <c r="AC63" s="283"/>
      <c r="AD63" s="283"/>
      <c r="AE63" s="283"/>
      <c r="AF63" s="475"/>
      <c r="AG63" s="288"/>
      <c r="AH63" s="283"/>
      <c r="AI63" s="283"/>
      <c r="AJ63" s="283"/>
      <c r="AK63" s="283"/>
      <c r="AL63" s="475"/>
      <c r="AM63" s="401"/>
      <c r="AN63" s="465"/>
      <c r="AO63" s="391"/>
      <c r="AP63" s="486"/>
      <c r="AQ63" s="391"/>
      <c r="AR63" s="466"/>
      <c r="AS63" s="465"/>
      <c r="AT63" s="465"/>
      <c r="AU63" s="391"/>
      <c r="AV63" s="486"/>
      <c r="AW63" s="391"/>
      <c r="AX63" s="294"/>
      <c r="AY63" s="285"/>
      <c r="AZ63" s="166"/>
      <c r="BJ63" s="28"/>
      <c r="BK63" s="28"/>
    </row>
    <row r="64" spans="1:63" ht="15.75">
      <c r="A64" s="470"/>
      <c r="B64" s="429" t="s">
        <v>31</v>
      </c>
      <c r="C64" s="402"/>
      <c r="D64" s="392"/>
      <c r="E64" s="392"/>
      <c r="F64" s="349"/>
      <c r="G64" s="349"/>
      <c r="H64" s="476"/>
      <c r="I64" s="292"/>
      <c r="J64" s="291"/>
      <c r="K64" s="291"/>
      <c r="L64" s="291"/>
      <c r="M64" s="291"/>
      <c r="N64" s="60"/>
      <c r="O64" s="348"/>
      <c r="P64" s="349"/>
      <c r="Q64" s="349"/>
      <c r="R64" s="349"/>
      <c r="S64" s="349"/>
      <c r="T64" s="476"/>
      <c r="U64" s="295"/>
      <c r="V64" s="321"/>
      <c r="W64" s="321"/>
      <c r="X64" s="365"/>
      <c r="Y64" s="365"/>
      <c r="Z64" s="471"/>
      <c r="AA64" s="348"/>
      <c r="AB64" s="349"/>
      <c r="AC64" s="349"/>
      <c r="AD64" s="349"/>
      <c r="AE64" s="349"/>
      <c r="AF64" s="476"/>
      <c r="AG64" s="348"/>
      <c r="AH64" s="349"/>
      <c r="AI64" s="349"/>
      <c r="AJ64" s="349"/>
      <c r="AK64" s="349"/>
      <c r="AL64" s="476"/>
      <c r="AM64" s="397"/>
      <c r="AN64" s="385"/>
      <c r="AO64" s="387"/>
      <c r="AP64" s="291"/>
      <c r="AQ64" s="365"/>
      <c r="AR64" s="471"/>
      <c r="AS64" s="397"/>
      <c r="AT64" s="385"/>
      <c r="AU64" s="387"/>
      <c r="AV64" s="291"/>
      <c r="AW64" s="365"/>
      <c r="AX64" s="471"/>
      <c r="AY64" s="285"/>
      <c r="AZ64" s="166"/>
      <c r="BJ64" s="28"/>
      <c r="BK64" s="28"/>
    </row>
    <row r="65" spans="1:63" ht="15.75">
      <c r="A65" s="484"/>
      <c r="B65" s="431"/>
      <c r="C65" s="467"/>
      <c r="D65" s="382"/>
      <c r="E65" s="382"/>
      <c r="F65" s="109"/>
      <c r="G65" s="109"/>
      <c r="H65" s="108"/>
      <c r="I65" s="135"/>
      <c r="J65" s="66"/>
      <c r="K65" s="66"/>
      <c r="L65" s="66"/>
      <c r="M65" s="66"/>
      <c r="N65" s="69"/>
      <c r="O65" s="140"/>
      <c r="P65" s="109"/>
      <c r="Q65" s="109"/>
      <c r="R65" s="109"/>
      <c r="S65" s="109"/>
      <c r="T65" s="108"/>
      <c r="U65" s="296"/>
      <c r="V65" s="172"/>
      <c r="W65" s="172"/>
      <c r="X65" s="121"/>
      <c r="Y65" s="121"/>
      <c r="Z65" s="105"/>
      <c r="AA65" s="140"/>
      <c r="AB65" s="109"/>
      <c r="AC65" s="109"/>
      <c r="AD65" s="109"/>
      <c r="AE65" s="109"/>
      <c r="AF65" s="108"/>
      <c r="AG65" s="140"/>
      <c r="AH65" s="109"/>
      <c r="AI65" s="109"/>
      <c r="AJ65" s="109"/>
      <c r="AK65" s="109"/>
      <c r="AL65" s="108"/>
      <c r="AM65" s="296"/>
      <c r="AN65" s="172"/>
      <c r="AO65" s="121"/>
      <c r="AP65" s="118"/>
      <c r="AQ65" s="114"/>
      <c r="AS65" s="296"/>
      <c r="AT65" s="172"/>
      <c r="AU65" s="121"/>
      <c r="AV65" s="118"/>
      <c r="AW65" s="114"/>
      <c r="AY65" s="285"/>
      <c r="AZ65" s="166"/>
      <c r="BJ65" s="28"/>
      <c r="BK65" s="28"/>
    </row>
    <row r="66" spans="1:63" ht="15.75">
      <c r="A66" s="484"/>
      <c r="B66" s="431"/>
      <c r="C66" s="467"/>
      <c r="D66" s="382"/>
      <c r="E66" s="382"/>
      <c r="F66" s="109"/>
      <c r="G66" s="109"/>
      <c r="H66" s="108"/>
      <c r="I66" s="135"/>
      <c r="J66" s="66"/>
      <c r="K66" s="66"/>
      <c r="L66" s="66"/>
      <c r="M66" s="66"/>
      <c r="N66" s="69"/>
      <c r="O66" s="140"/>
      <c r="P66" s="109"/>
      <c r="Q66" s="109"/>
      <c r="R66" s="109"/>
      <c r="S66" s="109"/>
      <c r="T66" s="108"/>
      <c r="U66" s="296"/>
      <c r="V66" s="172"/>
      <c r="W66" s="172"/>
      <c r="X66" s="121"/>
      <c r="Y66" s="121"/>
      <c r="Z66" s="105"/>
      <c r="AA66" s="140"/>
      <c r="AB66" s="109"/>
      <c r="AC66" s="109"/>
      <c r="AD66" s="109"/>
      <c r="AE66" s="109"/>
      <c r="AF66" s="108"/>
      <c r="AG66" s="140"/>
      <c r="AH66" s="109"/>
      <c r="AI66" s="109"/>
      <c r="AJ66" s="109"/>
      <c r="AK66" s="109"/>
      <c r="AL66" s="108"/>
      <c r="AM66" s="296"/>
      <c r="AN66" s="172"/>
      <c r="AO66" s="121"/>
      <c r="AP66" s="118"/>
      <c r="AQ66" s="114"/>
      <c r="AR66" s="105"/>
      <c r="AS66" s="296"/>
      <c r="AT66" s="172"/>
      <c r="AU66" s="121"/>
      <c r="AV66" s="118"/>
      <c r="AW66" s="114"/>
      <c r="AX66" s="105"/>
      <c r="AY66" s="285"/>
      <c r="AZ66" s="166"/>
      <c r="BA66"/>
      <c r="BF66" s="411"/>
      <c r="BJ66" s="28"/>
      <c r="BK66" s="28"/>
    </row>
    <row r="67" spans="1:63" ht="15.75">
      <c r="A67" s="472"/>
      <c r="B67" s="430"/>
      <c r="C67" s="403"/>
      <c r="D67" s="393"/>
      <c r="E67" s="393"/>
      <c r="F67" s="283"/>
      <c r="G67" s="283"/>
      <c r="H67" s="475"/>
      <c r="I67" s="288"/>
      <c r="J67" s="283"/>
      <c r="K67" s="283"/>
      <c r="L67" s="283"/>
      <c r="M67" s="283"/>
      <c r="N67" s="475"/>
      <c r="O67" s="401"/>
      <c r="P67" s="465"/>
      <c r="Q67" s="390"/>
      <c r="R67" s="391"/>
      <c r="S67" s="391"/>
      <c r="T67" s="466"/>
      <c r="U67" s="288"/>
      <c r="V67" s="283"/>
      <c r="W67" s="283"/>
      <c r="X67" s="283"/>
      <c r="Y67" s="283"/>
      <c r="Z67" s="475"/>
      <c r="AA67" s="293"/>
      <c r="AB67" s="283"/>
      <c r="AC67" s="283"/>
      <c r="AD67" s="283"/>
      <c r="AE67" s="283"/>
      <c r="AF67" s="475"/>
      <c r="AG67" s="288"/>
      <c r="AH67" s="283"/>
      <c r="AI67" s="283"/>
      <c r="AJ67" s="283"/>
      <c r="AK67" s="283"/>
      <c r="AL67" s="475"/>
      <c r="AM67" s="296"/>
      <c r="AN67" s="172"/>
      <c r="AO67" s="172"/>
      <c r="AP67" s="118"/>
      <c r="AQ67" s="114"/>
      <c r="AR67" s="105"/>
      <c r="AS67" s="296"/>
      <c r="AT67" s="172"/>
      <c r="AU67" s="172"/>
      <c r="AV67" s="118"/>
      <c r="AW67" s="114"/>
      <c r="AX67" s="105"/>
      <c r="AY67" s="285"/>
      <c r="AZ67" s="166"/>
      <c r="BA67"/>
      <c r="BJ67" s="28"/>
      <c r="BK67" s="28"/>
    </row>
    <row r="68" spans="1:63" ht="15">
      <c r="A68" s="470"/>
      <c r="B68" s="429" t="s">
        <v>32</v>
      </c>
      <c r="C68" s="402"/>
      <c r="D68" s="392"/>
      <c r="E68" s="392"/>
      <c r="F68" s="349"/>
      <c r="G68" s="349"/>
      <c r="H68" s="476"/>
      <c r="I68" s="292"/>
      <c r="J68" s="291"/>
      <c r="K68" s="291"/>
      <c r="L68" s="291"/>
      <c r="M68" s="291"/>
      <c r="N68" s="60"/>
      <c r="O68" s="348"/>
      <c r="P68" s="349"/>
      <c r="Q68" s="349"/>
      <c r="R68" s="349"/>
      <c r="S68" s="349"/>
      <c r="T68" s="476"/>
      <c r="U68" s="295"/>
      <c r="V68" s="321"/>
      <c r="W68" s="321"/>
      <c r="X68" s="365"/>
      <c r="Y68" s="365"/>
      <c r="Z68" s="471"/>
      <c r="AA68" s="348"/>
      <c r="AB68" s="349"/>
      <c r="AC68" s="349"/>
      <c r="AD68" s="349"/>
      <c r="AE68" s="349"/>
      <c r="AF68" s="476"/>
      <c r="AG68" s="348"/>
      <c r="AH68" s="349"/>
      <c r="AI68" s="349"/>
      <c r="AJ68" s="349"/>
      <c r="AK68" s="349"/>
      <c r="AL68" s="476"/>
      <c r="AM68" s="295"/>
      <c r="AN68" s="321"/>
      <c r="AO68" s="321"/>
      <c r="AP68" s="381"/>
      <c r="AQ68" s="386"/>
      <c r="AR68" s="471"/>
      <c r="AS68" s="295"/>
      <c r="AT68" s="321"/>
      <c r="AU68" s="321"/>
      <c r="AV68" s="381"/>
      <c r="AW68" s="386"/>
      <c r="AX68" s="471"/>
      <c r="AY68" s="285"/>
      <c r="AZ68" s="17"/>
      <c r="BA68"/>
      <c r="BJ68" s="28"/>
      <c r="BK68" s="28"/>
    </row>
    <row r="69" spans="1:63" ht="15">
      <c r="A69" s="484"/>
      <c r="B69" s="431"/>
      <c r="C69" s="467"/>
      <c r="D69" s="382"/>
      <c r="E69" s="382"/>
      <c r="F69" s="109"/>
      <c r="G69" s="109"/>
      <c r="H69" s="108"/>
      <c r="I69" s="135"/>
      <c r="J69" s="66"/>
      <c r="K69" s="66"/>
      <c r="L69" s="66"/>
      <c r="M69" s="66"/>
      <c r="N69" s="69"/>
      <c r="O69" s="140"/>
      <c r="P69" s="109"/>
      <c r="Q69" s="109"/>
      <c r="R69" s="109"/>
      <c r="S69" s="109"/>
      <c r="T69" s="108"/>
      <c r="U69" s="296"/>
      <c r="V69" s="172"/>
      <c r="W69" s="172"/>
      <c r="X69" s="121"/>
      <c r="Y69" s="121"/>
      <c r="Z69" s="105"/>
      <c r="AA69" s="140"/>
      <c r="AB69" s="109"/>
      <c r="AC69" s="109"/>
      <c r="AD69" s="109"/>
      <c r="AE69" s="109"/>
      <c r="AF69" s="108"/>
      <c r="AG69" s="140"/>
      <c r="AH69" s="109"/>
      <c r="AI69" s="109"/>
      <c r="AJ69" s="109"/>
      <c r="AK69" s="109"/>
      <c r="AL69" s="108"/>
      <c r="AM69" s="296"/>
      <c r="AN69" s="172"/>
      <c r="AO69" s="172"/>
      <c r="AP69" s="118"/>
      <c r="AQ69" s="114"/>
      <c r="AR69" s="480"/>
      <c r="AS69" s="296"/>
      <c r="AT69" s="172"/>
      <c r="AU69" s="172"/>
      <c r="AV69" s="118"/>
      <c r="AW69" s="114"/>
      <c r="AX69" s="480"/>
      <c r="AY69" s="285"/>
      <c r="AZ69" s="17"/>
      <c r="BA69"/>
      <c r="BJ69" s="28"/>
      <c r="BK69" s="28"/>
    </row>
    <row r="70" spans="1:63" ht="15.75">
      <c r="A70" s="484"/>
      <c r="B70" s="431"/>
      <c r="C70" s="467"/>
      <c r="D70" s="382"/>
      <c r="E70" s="382"/>
      <c r="F70" s="109"/>
      <c r="G70" s="109"/>
      <c r="H70" s="108"/>
      <c r="I70" s="135"/>
      <c r="J70" s="66"/>
      <c r="K70" s="66"/>
      <c r="L70" s="66"/>
      <c r="M70" s="66"/>
      <c r="N70" s="69"/>
      <c r="O70" s="140"/>
      <c r="P70" s="109"/>
      <c r="Q70" s="109"/>
      <c r="R70" s="109"/>
      <c r="S70" s="109"/>
      <c r="T70" s="108"/>
      <c r="U70" s="296"/>
      <c r="V70" s="172"/>
      <c r="W70" s="172"/>
      <c r="X70" s="121"/>
      <c r="Y70" s="121"/>
      <c r="Z70" s="105"/>
      <c r="AA70" s="140"/>
      <c r="AB70" s="109"/>
      <c r="AC70" s="109"/>
      <c r="AD70" s="109"/>
      <c r="AE70" s="109"/>
      <c r="AF70" s="108"/>
      <c r="AG70" s="140"/>
      <c r="AH70" s="109"/>
      <c r="AI70" s="109"/>
      <c r="AJ70" s="109"/>
      <c r="AK70" s="109"/>
      <c r="AL70" s="108"/>
      <c r="AM70" s="296"/>
      <c r="AN70" s="172"/>
      <c r="AO70" s="202"/>
      <c r="AP70" s="161"/>
      <c r="AQ70" s="121"/>
      <c r="AR70" s="105"/>
      <c r="AS70" s="172"/>
      <c r="AT70" s="172"/>
      <c r="AU70" s="202"/>
      <c r="AV70" s="161"/>
      <c r="AW70" s="121"/>
      <c r="AX70" s="69"/>
      <c r="AY70" s="285"/>
      <c r="AZ70" s="166"/>
      <c r="BA70"/>
      <c r="BJ70" s="28"/>
      <c r="BK70" s="28"/>
    </row>
    <row r="71" spans="1:63" ht="15.75">
      <c r="A71" s="472"/>
      <c r="B71" s="430"/>
      <c r="C71" s="403"/>
      <c r="D71" s="393"/>
      <c r="E71" s="393"/>
      <c r="F71" s="283"/>
      <c r="G71" s="283"/>
      <c r="H71" s="475"/>
      <c r="I71" s="288"/>
      <c r="J71" s="283"/>
      <c r="K71" s="283"/>
      <c r="L71" s="283"/>
      <c r="M71" s="283"/>
      <c r="N71" s="475"/>
      <c r="O71" s="401"/>
      <c r="P71" s="465"/>
      <c r="Q71" s="390"/>
      <c r="R71" s="391"/>
      <c r="S71" s="391"/>
      <c r="T71" s="466"/>
      <c r="U71" s="288"/>
      <c r="V71" s="283"/>
      <c r="W71" s="283"/>
      <c r="X71" s="283"/>
      <c r="Y71" s="283"/>
      <c r="Z71" s="475"/>
      <c r="AA71" s="293"/>
      <c r="AB71" s="283"/>
      <c r="AC71" s="283"/>
      <c r="AD71" s="283"/>
      <c r="AE71" s="283"/>
      <c r="AF71" s="475"/>
      <c r="AG71" s="288"/>
      <c r="AH71" s="283"/>
      <c r="AI71" s="283"/>
      <c r="AJ71" s="283"/>
      <c r="AK71" s="283"/>
      <c r="AL71" s="475"/>
      <c r="AM71" s="401"/>
      <c r="AN71" s="465"/>
      <c r="AO71" s="465"/>
      <c r="AP71" s="465"/>
      <c r="AQ71" s="391"/>
      <c r="AR71" s="466"/>
      <c r="AS71" s="465"/>
      <c r="AT71" s="465"/>
      <c r="AU71" s="465"/>
      <c r="AV71" s="465"/>
      <c r="AW71" s="391"/>
      <c r="AX71" s="294"/>
      <c r="AY71" s="135"/>
      <c r="AZ71" s="166"/>
      <c r="BJ71" s="28"/>
      <c r="BK71" s="28"/>
    </row>
    <row r="72" spans="1:63" ht="15.75">
      <c r="A72" s="470"/>
      <c r="B72" s="429" t="s">
        <v>33</v>
      </c>
      <c r="C72" s="402"/>
      <c r="D72" s="392"/>
      <c r="E72" s="392"/>
      <c r="F72" s="349"/>
      <c r="G72" s="349"/>
      <c r="H72" s="476"/>
      <c r="I72" s="292"/>
      <c r="J72" s="291"/>
      <c r="K72" s="291"/>
      <c r="L72" s="291"/>
      <c r="M72" s="291"/>
      <c r="N72" s="60"/>
      <c r="O72" s="348"/>
      <c r="P72" s="349"/>
      <c r="Q72" s="349"/>
      <c r="R72" s="349"/>
      <c r="S72" s="349"/>
      <c r="T72" s="476"/>
      <c r="U72" s="295"/>
      <c r="V72" s="321"/>
      <c r="W72" s="321"/>
      <c r="X72" s="365"/>
      <c r="Y72" s="365"/>
      <c r="Z72" s="471"/>
      <c r="AA72" s="348"/>
      <c r="AB72" s="349"/>
      <c r="AC72" s="349"/>
      <c r="AD72" s="349"/>
      <c r="AE72" s="349"/>
      <c r="AF72" s="476"/>
      <c r="AG72" s="348"/>
      <c r="AH72" s="349"/>
      <c r="AI72" s="349"/>
      <c r="AJ72" s="349"/>
      <c r="AK72" s="349"/>
      <c r="AL72" s="476"/>
      <c r="AM72" s="295"/>
      <c r="AN72" s="321"/>
      <c r="AO72" s="478"/>
      <c r="AP72" s="388"/>
      <c r="AQ72" s="365"/>
      <c r="AR72" s="471"/>
      <c r="AS72" s="321"/>
      <c r="AT72" s="321"/>
      <c r="AU72" s="478"/>
      <c r="AV72" s="388"/>
      <c r="AW72" s="365"/>
      <c r="AX72" s="60"/>
      <c r="AY72" s="135"/>
      <c r="AZ72" s="166"/>
      <c r="BJ72" s="28"/>
      <c r="BK72" s="28"/>
    </row>
    <row r="73" spans="1:63" ht="15">
      <c r="A73" s="484"/>
      <c r="B73" s="431"/>
      <c r="C73" s="467"/>
      <c r="D73" s="382"/>
      <c r="E73" s="382"/>
      <c r="F73" s="109"/>
      <c r="G73" s="109"/>
      <c r="H73" s="108"/>
      <c r="I73" s="135"/>
      <c r="J73" s="66"/>
      <c r="K73" s="66"/>
      <c r="L73" s="66"/>
      <c r="M73" s="66"/>
      <c r="N73" s="69"/>
      <c r="O73" s="140"/>
      <c r="P73" s="109"/>
      <c r="Q73" s="109"/>
      <c r="R73" s="109"/>
      <c r="S73" s="109"/>
      <c r="T73" s="108"/>
      <c r="U73" s="296"/>
      <c r="V73" s="172"/>
      <c r="W73" s="172"/>
      <c r="X73" s="121"/>
      <c r="Y73" s="121"/>
      <c r="Z73" s="105"/>
      <c r="AA73" s="140"/>
      <c r="AB73" s="109"/>
      <c r="AC73" s="109"/>
      <c r="AD73" s="109"/>
      <c r="AE73" s="109"/>
      <c r="AF73" s="108"/>
      <c r="AG73" s="140"/>
      <c r="AH73" s="109"/>
      <c r="AI73" s="109"/>
      <c r="AJ73" s="109"/>
      <c r="AK73" s="109"/>
      <c r="AL73" s="108"/>
      <c r="AM73" s="296"/>
      <c r="AN73" s="172"/>
      <c r="AO73" s="202"/>
      <c r="AP73" s="161"/>
      <c r="AQ73" s="121"/>
      <c r="AR73" s="105"/>
      <c r="AS73" s="172"/>
      <c r="AT73" s="172"/>
      <c r="AU73" s="202"/>
      <c r="AV73" s="161"/>
      <c r="AW73" s="121"/>
      <c r="AX73" s="69"/>
      <c r="AY73" s="135"/>
      <c r="BJ73" s="28"/>
      <c r="BK73" s="28"/>
    </row>
    <row r="74" spans="1:63" ht="15">
      <c r="A74" s="484"/>
      <c r="B74" s="431"/>
      <c r="C74" s="467"/>
      <c r="D74" s="382"/>
      <c r="E74" s="382"/>
      <c r="F74" s="109"/>
      <c r="G74" s="109"/>
      <c r="H74" s="108"/>
      <c r="I74" s="135"/>
      <c r="J74" s="66"/>
      <c r="K74" s="66"/>
      <c r="L74" s="66"/>
      <c r="M74" s="66"/>
      <c r="N74" s="69"/>
      <c r="O74" s="140"/>
      <c r="P74" s="109"/>
      <c r="Q74" s="109"/>
      <c r="R74" s="109"/>
      <c r="S74" s="109"/>
      <c r="T74" s="108"/>
      <c r="U74" s="296"/>
      <c r="V74" s="172"/>
      <c r="W74" s="172"/>
      <c r="X74" s="121"/>
      <c r="Y74" s="121"/>
      <c r="Z74" s="105"/>
      <c r="AA74" s="140"/>
      <c r="AB74" s="109"/>
      <c r="AC74" s="109"/>
      <c r="AD74" s="109"/>
      <c r="AE74" s="109"/>
      <c r="AF74" s="108"/>
      <c r="AG74" s="140"/>
      <c r="AH74" s="109"/>
      <c r="AI74" s="109"/>
      <c r="AJ74" s="109"/>
      <c r="AK74" s="109"/>
      <c r="AL74" s="108"/>
      <c r="AM74" s="296"/>
      <c r="AN74" s="172"/>
      <c r="AO74" s="202"/>
      <c r="AP74" s="161"/>
      <c r="AQ74" s="121"/>
      <c r="AR74" s="105"/>
      <c r="AS74" s="172"/>
      <c r="AT74" s="172"/>
      <c r="AU74" s="202"/>
      <c r="AV74" s="161"/>
      <c r="AW74" s="121"/>
      <c r="AX74" s="69"/>
      <c r="AY74" s="135"/>
      <c r="BJ74" s="28"/>
      <c r="BK74" s="28"/>
    </row>
    <row r="75" spans="1:63" ht="15">
      <c r="A75" s="472"/>
      <c r="B75" s="430"/>
      <c r="C75" s="403"/>
      <c r="D75" s="393"/>
      <c r="E75" s="393"/>
      <c r="F75" s="283"/>
      <c r="G75" s="283"/>
      <c r="H75" s="475"/>
      <c r="I75" s="288"/>
      <c r="J75" s="283"/>
      <c r="K75" s="283"/>
      <c r="L75" s="283"/>
      <c r="M75" s="283"/>
      <c r="N75" s="475"/>
      <c r="O75" s="401"/>
      <c r="P75" s="465"/>
      <c r="Q75" s="390"/>
      <c r="R75" s="391"/>
      <c r="S75" s="391"/>
      <c r="T75" s="466"/>
      <c r="U75" s="288"/>
      <c r="V75" s="283"/>
      <c r="W75" s="283"/>
      <c r="X75" s="283"/>
      <c r="Y75" s="283"/>
      <c r="Z75" s="475"/>
      <c r="AA75" s="293"/>
      <c r="AB75" s="283"/>
      <c r="AC75" s="283"/>
      <c r="AD75" s="283"/>
      <c r="AE75" s="283"/>
      <c r="AF75" s="475"/>
      <c r="AG75" s="288"/>
      <c r="AH75" s="283"/>
      <c r="AI75" s="283"/>
      <c r="AJ75" s="283"/>
      <c r="AK75" s="283"/>
      <c r="AL75" s="475"/>
      <c r="AM75" s="401"/>
      <c r="AN75" s="465"/>
      <c r="AO75" s="465"/>
      <c r="AP75" s="465"/>
      <c r="AQ75" s="391"/>
      <c r="AR75" s="466"/>
      <c r="AS75" s="465"/>
      <c r="AT75" s="465"/>
      <c r="AU75" s="465"/>
      <c r="AV75" s="465"/>
      <c r="AW75" s="391"/>
      <c r="AX75" s="475"/>
      <c r="AY75" s="135"/>
      <c r="BJ75" s="28"/>
      <c r="BK75" s="28"/>
    </row>
    <row r="76" spans="1:63" ht="15.75">
      <c r="A76" s="469"/>
      <c r="B76" s="202"/>
      <c r="C76" s="28"/>
      <c r="D76" s="28"/>
      <c r="E76" s="28"/>
      <c r="F76" s="202"/>
      <c r="G76" s="202"/>
      <c r="H76" s="202"/>
      <c r="I76" s="28"/>
      <c r="J76" s="28"/>
      <c r="K76" s="28"/>
      <c r="L76" s="28"/>
      <c r="M76" s="28"/>
      <c r="N76" s="28"/>
      <c r="O76" s="28"/>
      <c r="P76" s="28"/>
      <c r="Q76" s="28"/>
      <c r="R76" s="202"/>
      <c r="S76" s="202"/>
      <c r="T76" s="202"/>
      <c r="U76" s="28"/>
      <c r="V76" s="28"/>
      <c r="W76" s="28"/>
      <c r="X76" s="202"/>
      <c r="Y76" s="202"/>
      <c r="Z76" s="202"/>
      <c r="AA76" s="28"/>
      <c r="AB76" s="28"/>
      <c r="AC76" s="28"/>
      <c r="AD76" s="202"/>
      <c r="AE76" s="202"/>
      <c r="AF76" s="202"/>
      <c r="AG76" s="28"/>
      <c r="AH76" s="28"/>
      <c r="AI76" s="28"/>
      <c r="AJ76" s="202"/>
      <c r="AK76" s="202"/>
      <c r="AL76" s="202"/>
      <c r="AM76" s="28"/>
      <c r="AN76" s="28"/>
      <c r="AO76" s="28"/>
      <c r="AP76" s="202"/>
      <c r="AQ76" s="202"/>
      <c r="AR76" s="202"/>
      <c r="AS76" s="28"/>
      <c r="AT76" s="28"/>
      <c r="AU76" s="28"/>
      <c r="AV76" s="202"/>
      <c r="AW76" s="202"/>
      <c r="AX76" s="202"/>
      <c r="AY76" s="479"/>
      <c r="BJ76" s="28"/>
      <c r="BK76" s="28"/>
    </row>
    <row r="77" spans="1:63" ht="15.75">
      <c r="A77" s="468"/>
      <c r="B77" s="202"/>
      <c r="C77" s="28"/>
      <c r="D77" s="28"/>
      <c r="E77" s="28"/>
      <c r="F77" s="202"/>
      <c r="G77" s="202"/>
      <c r="H77" s="202"/>
      <c r="I77" s="28"/>
      <c r="J77" s="28"/>
      <c r="K77" s="28"/>
      <c r="L77" s="28"/>
      <c r="M77" s="28"/>
      <c r="N77" s="28"/>
      <c r="O77" s="28"/>
      <c r="P77" s="28"/>
      <c r="Q77" s="28"/>
      <c r="R77" s="202"/>
      <c r="S77" s="202"/>
      <c r="T77" s="202"/>
      <c r="U77" s="28"/>
      <c r="V77" s="28"/>
      <c r="W77" s="28"/>
      <c r="X77" s="202"/>
      <c r="Y77" s="202"/>
      <c r="Z77" s="202"/>
      <c r="AA77" s="28"/>
      <c r="AB77" s="28"/>
      <c r="AC77" s="28"/>
      <c r="AD77" s="202"/>
      <c r="AE77" s="202"/>
      <c r="AF77" s="202"/>
      <c r="AG77" s="28"/>
      <c r="AH77" s="28"/>
      <c r="AI77" s="28"/>
      <c r="AJ77" s="202"/>
      <c r="AK77" s="202"/>
      <c r="AL77" s="202"/>
      <c r="AM77" s="28"/>
      <c r="AN77" s="28"/>
      <c r="AO77" s="28"/>
      <c r="AP77" s="202"/>
      <c r="AQ77" s="202"/>
      <c r="AR77" s="202"/>
      <c r="AS77" s="28"/>
      <c r="AT77" s="28"/>
      <c r="AU77" s="28"/>
      <c r="AV77" s="202"/>
      <c r="AW77" s="202"/>
      <c r="AX77" s="424"/>
      <c r="AY77" s="479"/>
      <c r="BJ77" s="28"/>
      <c r="BK77" s="28"/>
    </row>
    <row r="78" spans="1:63" ht="15.75">
      <c r="A78" s="416" t="s">
        <v>47</v>
      </c>
      <c r="B78" s="417" t="s">
        <v>216</v>
      </c>
      <c r="C78" s="418"/>
      <c r="D78" s="423"/>
      <c r="E78" s="424" t="s">
        <v>77</v>
      </c>
      <c r="F78" s="418"/>
      <c r="G78" s="419"/>
      <c r="H78" s="419"/>
      <c r="I78" s="418"/>
      <c r="J78" s="418"/>
      <c r="K78" s="418"/>
      <c r="L78" s="426"/>
      <c r="M78" s="424" t="s">
        <v>170</v>
      </c>
      <c r="N78" s="418"/>
      <c r="O78" s="418"/>
      <c r="P78" s="418"/>
      <c r="Q78" s="418"/>
      <c r="S78" s="418"/>
      <c r="AV78" s="202"/>
      <c r="AW78" s="202"/>
      <c r="AX78" s="424"/>
      <c r="AY78" s="479"/>
      <c r="BJ78" s="28"/>
      <c r="BK78" s="28"/>
    </row>
    <row r="79" spans="1:63" ht="15.75">
      <c r="A79" s="416"/>
      <c r="B79" s="417" t="s">
        <v>217</v>
      </c>
      <c r="C79" s="78"/>
      <c r="D79" s="425"/>
      <c r="E79" s="424" t="s">
        <v>94</v>
      </c>
      <c r="F79"/>
      <c r="G79"/>
      <c r="H79"/>
      <c r="L79" s="64"/>
      <c r="M79" s="424" t="s">
        <v>172</v>
      </c>
      <c r="R79"/>
      <c r="S79"/>
      <c r="T79" s="420"/>
      <c r="U79" s="424" t="s">
        <v>192</v>
      </c>
      <c r="V79" s="421"/>
      <c r="W79" s="422"/>
      <c r="X79" s="422"/>
      <c r="Y79" s="418"/>
      <c r="Z79" s="418"/>
      <c r="AD79"/>
      <c r="AE79"/>
      <c r="AF79"/>
      <c r="AJ79"/>
      <c r="AK79"/>
      <c r="AL79"/>
      <c r="AP79"/>
      <c r="AQ79"/>
      <c r="AR79"/>
      <c r="AV79" s="28"/>
      <c r="AW79" s="202"/>
      <c r="AX79" s="424"/>
      <c r="AY79" s="479"/>
      <c r="BJ79" s="28"/>
      <c r="BK79" s="28"/>
    </row>
    <row r="80" spans="1:63" ht="15.75">
      <c r="A80" s="416"/>
      <c r="B80" s="417" t="s">
        <v>194</v>
      </c>
      <c r="C80" s="78"/>
      <c r="D80" s="427"/>
      <c r="E80" s="424" t="s">
        <v>193</v>
      </c>
      <c r="F80"/>
      <c r="G80"/>
      <c r="H80"/>
      <c r="R80"/>
      <c r="S80"/>
      <c r="T80"/>
      <c r="X80"/>
      <c r="Y80"/>
      <c r="Z80"/>
      <c r="AD80"/>
      <c r="AE80"/>
      <c r="AF80"/>
      <c r="AJ80"/>
      <c r="AK80"/>
      <c r="AL80"/>
      <c r="AP80"/>
      <c r="AQ80"/>
      <c r="AR80"/>
      <c r="AV80" s="28"/>
      <c r="AW80" s="202"/>
      <c r="AX80" s="424"/>
      <c r="AY80" s="479"/>
      <c r="BJ80" s="28"/>
      <c r="BK80" s="28"/>
    </row>
    <row r="81" spans="50:51" ht="12.75">
      <c r="AX81" s="202"/>
      <c r="AY81" s="28"/>
    </row>
    <row r="83" ht="12.75">
      <c r="AX83"/>
    </row>
    <row r="84" spans="1:50" ht="12.75">
      <c r="A84" s="523">
        <f>G84*M84*B15/B14*A93</f>
        <v>90323.9296980622</v>
      </c>
      <c r="B84" s="525">
        <f>A84/C84</f>
        <v>5645.245606128888</v>
      </c>
      <c r="C84">
        <v>16</v>
      </c>
      <c r="D84" s="92">
        <v>1</v>
      </c>
      <c r="G84" s="516">
        <v>0.4</v>
      </c>
      <c r="H84" s="517"/>
      <c r="I84" s="517"/>
      <c r="M84" s="518">
        <f>(SUM(C10:AX10)-B95*8)/(SUM(C10:AX10)+AA12+AG12)</f>
        <v>0.41584671154842057</v>
      </c>
      <c r="N84" s="519"/>
      <c r="O84" s="519"/>
      <c r="AX84"/>
    </row>
    <row r="85" spans="1:50" ht="12.75">
      <c r="A85" s="523">
        <f>G85*M85*B15/B14*A93</f>
        <v>121481.74853537629</v>
      </c>
      <c r="B85" s="525">
        <f aca="true" t="shared" si="0" ref="B85:B91">A85/C85</f>
        <v>7592.609283461018</v>
      </c>
      <c r="C85">
        <v>16</v>
      </c>
      <c r="D85" s="92">
        <v>2</v>
      </c>
      <c r="G85" s="516">
        <v>0.4</v>
      </c>
      <c r="H85" s="517"/>
      <c r="I85" s="517"/>
      <c r="M85" s="518">
        <f>B95*8/(SUM(C10:AX10)+AA12+AG12)</f>
        <v>0.559295701708959</v>
      </c>
      <c r="N85" s="518"/>
      <c r="O85" s="518"/>
      <c r="AX85"/>
    </row>
    <row r="86" spans="1:50" ht="17.25" customHeight="1">
      <c r="A86" s="523">
        <f>G86*M86*B15/B14*A93</f>
        <v>5536.820827799886</v>
      </c>
      <c r="B86" s="525">
        <f t="shared" si="0"/>
        <v>2768.410413899943</v>
      </c>
      <c r="C86">
        <v>2</v>
      </c>
      <c r="D86" s="92">
        <v>3</v>
      </c>
      <c r="G86" s="516">
        <v>0.4</v>
      </c>
      <c r="H86" s="517"/>
      <c r="I86" s="517"/>
      <c r="M86" s="516">
        <f>(AA12+AG12)/SUM(C10:AX10)</f>
        <v>0.025491237387148164</v>
      </c>
      <c r="N86" s="517"/>
      <c r="O86" s="517"/>
      <c r="AX86"/>
    </row>
    <row r="87" spans="1:50" ht="12.75">
      <c r="A87" s="523">
        <f>G87*M84*B15/B14*A93</f>
        <v>90323.9296980622</v>
      </c>
      <c r="B87" s="525">
        <f t="shared" si="0"/>
        <v>5645.245606128888</v>
      </c>
      <c r="C87">
        <v>16</v>
      </c>
      <c r="D87" s="92">
        <v>4</v>
      </c>
      <c r="G87" s="516">
        <v>0.4</v>
      </c>
      <c r="H87" s="517"/>
      <c r="I87" s="517"/>
      <c r="AX87"/>
    </row>
    <row r="88" spans="1:15" ht="12.75">
      <c r="A88" s="523">
        <f>G88*M85*B15/B14*A93</f>
        <v>121481.74853537629</v>
      </c>
      <c r="B88" s="525">
        <f t="shared" si="0"/>
        <v>7592.609283461018</v>
      </c>
      <c r="C88">
        <v>16</v>
      </c>
      <c r="D88" s="92">
        <v>5</v>
      </c>
      <c r="G88" s="516">
        <v>0.4</v>
      </c>
      <c r="H88" s="517"/>
      <c r="I88" s="517"/>
      <c r="M88" s="516"/>
      <c r="N88" s="517"/>
      <c r="O88" s="517"/>
    </row>
    <row r="89" spans="1:15" ht="12.75">
      <c r="A89" s="523">
        <f>G89*M86*B15/B14*A93</f>
        <v>5536.820827799886</v>
      </c>
      <c r="B89" s="525">
        <f t="shared" si="0"/>
        <v>2768.410413899943</v>
      </c>
      <c r="C89">
        <v>2</v>
      </c>
      <c r="D89" s="92">
        <v>6</v>
      </c>
      <c r="G89" s="516">
        <v>0.4</v>
      </c>
      <c r="H89" s="517"/>
      <c r="I89" s="517"/>
      <c r="M89" s="516"/>
      <c r="N89" s="517"/>
      <c r="O89" s="517"/>
    </row>
    <row r="90" spans="1:15" ht="12.75">
      <c r="A90" s="523">
        <f>(G90*M84*B15/B14*A93)+(G90*M85*B15/B14*A93)+(G90*M86*B15/B14*A93)</f>
        <v>108671.24953061918</v>
      </c>
      <c r="B90" s="525">
        <f t="shared" si="0"/>
        <v>6037.291640589955</v>
      </c>
      <c r="C90">
        <v>18</v>
      </c>
      <c r="D90" s="92">
        <v>7</v>
      </c>
      <c r="G90" s="516">
        <v>0.2</v>
      </c>
      <c r="H90" s="517"/>
      <c r="I90" s="517"/>
      <c r="M90" s="516"/>
      <c r="N90" s="517"/>
      <c r="O90" s="517"/>
    </row>
    <row r="91" spans="1:15" ht="14.25">
      <c r="A91" s="524">
        <f>SUM(C11:AX11)/B14*A93</f>
        <v>80987.83235691753</v>
      </c>
      <c r="B91" s="525">
        <f t="shared" si="0"/>
        <v>7362.53021426523</v>
      </c>
      <c r="C91">
        <v>11</v>
      </c>
      <c r="D91" s="92">
        <v>8</v>
      </c>
      <c r="G91" s="516">
        <v>7.4</v>
      </c>
      <c r="H91" s="517"/>
      <c r="I91" s="517"/>
      <c r="M91" s="516"/>
      <c r="N91" s="517"/>
      <c r="O91" s="517"/>
    </row>
    <row r="92" spans="1:15" ht="12.75">
      <c r="A92" s="522">
        <f>SUM(A84:A91)</f>
        <v>624344.0800100135</v>
      </c>
      <c r="M92" s="516">
        <f>M84+M85+M86</f>
        <v>1.0006336506445277</v>
      </c>
      <c r="N92" s="517"/>
      <c r="O92" s="517"/>
    </row>
    <row r="93" ht="12.75">
      <c r="A93" s="521">
        <v>624000</v>
      </c>
    </row>
    <row r="95" spans="1:2" ht="12.75">
      <c r="A95" s="92" t="s">
        <v>227</v>
      </c>
      <c r="B95" s="66">
        <v>11.25</v>
      </c>
    </row>
  </sheetData>
  <mergeCells count="64">
    <mergeCell ref="M92:O92"/>
    <mergeCell ref="M88:O88"/>
    <mergeCell ref="M89:O89"/>
    <mergeCell ref="M90:O90"/>
    <mergeCell ref="M91:O91"/>
    <mergeCell ref="M84:O84"/>
    <mergeCell ref="M86:O86"/>
    <mergeCell ref="M85:O85"/>
    <mergeCell ref="G88:I88"/>
    <mergeCell ref="G89:I89"/>
    <mergeCell ref="G90:I90"/>
    <mergeCell ref="G91:I91"/>
    <mergeCell ref="G84:I84"/>
    <mergeCell ref="G85:I85"/>
    <mergeCell ref="G86:I86"/>
    <mergeCell ref="G87:I87"/>
    <mergeCell ref="AV8:AX8"/>
    <mergeCell ref="I8:K8"/>
    <mergeCell ref="O8:Q8"/>
    <mergeCell ref="U8:W8"/>
    <mergeCell ref="AA8:AC8"/>
    <mergeCell ref="AG8:AI8"/>
    <mergeCell ref="AM8:AO8"/>
    <mergeCell ref="AS8:AU8"/>
    <mergeCell ref="X8:Z8"/>
    <mergeCell ref="AD8:AF8"/>
    <mergeCell ref="AJ8:AL8"/>
    <mergeCell ref="AP8:AR8"/>
    <mergeCell ref="L8:N8"/>
    <mergeCell ref="F8:H8"/>
    <mergeCell ref="C8:E8"/>
    <mergeCell ref="R8:T8"/>
    <mergeCell ref="C9:H9"/>
    <mergeCell ref="C10:H10"/>
    <mergeCell ref="O9:T9"/>
    <mergeCell ref="O10:T10"/>
    <mergeCell ref="C11:H11"/>
    <mergeCell ref="C12:H12"/>
    <mergeCell ref="I9:N9"/>
    <mergeCell ref="I10:N10"/>
    <mergeCell ref="I11:N11"/>
    <mergeCell ref="I12:N12"/>
    <mergeCell ref="O11:T11"/>
    <mergeCell ref="O12:T12"/>
    <mergeCell ref="U9:Z9"/>
    <mergeCell ref="U10:Z10"/>
    <mergeCell ref="U11:Z11"/>
    <mergeCell ref="U12:Z12"/>
    <mergeCell ref="AA11:AF11"/>
    <mergeCell ref="AA12:AF12"/>
    <mergeCell ref="AG9:AL9"/>
    <mergeCell ref="AG10:AL10"/>
    <mergeCell ref="AG11:AL11"/>
    <mergeCell ref="AG12:AL12"/>
    <mergeCell ref="AA9:AF9"/>
    <mergeCell ref="AA10:AF10"/>
    <mergeCell ref="AM11:AR11"/>
    <mergeCell ref="AM12:AR12"/>
    <mergeCell ref="AS9:AX9"/>
    <mergeCell ref="AS10:AX10"/>
    <mergeCell ref="AS11:AX11"/>
    <mergeCell ref="AS12:AX12"/>
    <mergeCell ref="AM9:AR9"/>
    <mergeCell ref="AM10:AR10"/>
  </mergeCells>
  <printOptions/>
  <pageMargins left="0.425" right="0.25" top="0.7" bottom="0.5" header="0.5" footer="0.5"/>
  <pageSetup fitToHeight="1" fitToWidth="1" horizontalDpi="600" verticalDpi="600" orientation="landscape" paperSize="8" scale="47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92"/>
  <sheetViews>
    <sheetView workbookViewId="0" topLeftCell="A22">
      <selection activeCell="S74" sqref="S74"/>
    </sheetView>
  </sheetViews>
  <sheetFormatPr defaultColWidth="9.140625" defaultRowHeight="12.75"/>
  <cols>
    <col min="3" max="3" width="3.421875" style="0" customWidth="1"/>
    <col min="4" max="4" width="5.421875" style="17" customWidth="1"/>
    <col min="5" max="60" width="2.7109375" style="78" customWidth="1"/>
    <col min="61" max="61" width="3.421875" style="0" customWidth="1"/>
    <col min="62" max="62" width="6.8515625" style="78" customWidth="1"/>
    <col min="63" max="63" width="5.8515625" style="78" customWidth="1"/>
    <col min="64" max="64" width="9.140625" style="78" customWidth="1"/>
  </cols>
  <sheetData>
    <row r="1" spans="7:24" ht="20.25">
      <c r="G1" s="78" t="s">
        <v>191</v>
      </c>
      <c r="X1" s="287" t="s">
        <v>60</v>
      </c>
    </row>
    <row r="3" spans="4:60" ht="11.25" customHeight="1">
      <c r="D3" s="272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</row>
    <row r="4" spans="4:60" ht="14.25" customHeight="1">
      <c r="D4" s="272"/>
      <c r="E4" s="445" t="s">
        <v>184</v>
      </c>
      <c r="G4" s="109"/>
      <c r="H4" s="109"/>
      <c r="I4" s="109"/>
      <c r="J4" s="109"/>
      <c r="K4" s="109"/>
      <c r="L4" s="109"/>
      <c r="M4" s="198"/>
      <c r="N4" s="198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445" t="s">
        <v>185</v>
      </c>
      <c r="BC4" s="109"/>
      <c r="BD4" s="109"/>
      <c r="BE4" s="198"/>
      <c r="BF4" s="198"/>
      <c r="BG4" s="109"/>
      <c r="BH4" s="109"/>
    </row>
    <row r="5" spans="4:64" ht="13.5" customHeight="1">
      <c r="D5" s="272"/>
      <c r="E5" s="347" t="s">
        <v>25</v>
      </c>
      <c r="I5" s="347" t="s">
        <v>26</v>
      </c>
      <c r="L5" s="109"/>
      <c r="M5" s="306" t="s">
        <v>27</v>
      </c>
      <c r="Q5" s="302" t="s">
        <v>28</v>
      </c>
      <c r="T5" s="109"/>
      <c r="U5" s="347" t="s">
        <v>29</v>
      </c>
      <c r="Y5" s="347" t="s">
        <v>30</v>
      </c>
      <c r="AB5" s="109"/>
      <c r="AC5" s="302" t="s">
        <v>31</v>
      </c>
      <c r="AG5" s="140" t="s">
        <v>32</v>
      </c>
      <c r="AJ5" s="109"/>
      <c r="AK5" s="347" t="s">
        <v>33</v>
      </c>
      <c r="AO5" s="302" t="s">
        <v>34</v>
      </c>
      <c r="AR5" s="109"/>
      <c r="AS5" s="347" t="s">
        <v>35</v>
      </c>
      <c r="AW5" s="347" t="s">
        <v>36</v>
      </c>
      <c r="AZ5" s="109"/>
      <c r="BA5" s="347" t="s">
        <v>25</v>
      </c>
      <c r="BE5" s="347" t="s">
        <v>26</v>
      </c>
      <c r="BK5" s="78" t="s">
        <v>61</v>
      </c>
      <c r="BL5" s="78" t="s">
        <v>197</v>
      </c>
    </row>
    <row r="6" spans="1:64" s="66" customFormat="1" ht="9.75" customHeight="1">
      <c r="A6"/>
      <c r="B6"/>
      <c r="C6"/>
      <c r="D6" s="272"/>
      <c r="E6" s="446">
        <v>1</v>
      </c>
      <c r="F6" s="302">
        <v>2</v>
      </c>
      <c r="G6" s="302">
        <v>3</v>
      </c>
      <c r="H6" s="302">
        <v>4</v>
      </c>
      <c r="I6" s="306">
        <v>1</v>
      </c>
      <c r="J6" s="302">
        <v>2</v>
      </c>
      <c r="K6" s="302">
        <v>3</v>
      </c>
      <c r="L6" s="302">
        <v>4</v>
      </c>
      <c r="M6" s="306">
        <v>1</v>
      </c>
      <c r="N6" s="302">
        <v>2</v>
      </c>
      <c r="O6" s="302">
        <v>3</v>
      </c>
      <c r="P6" s="302">
        <v>4</v>
      </c>
      <c r="Q6" s="306">
        <v>1</v>
      </c>
      <c r="R6" s="302">
        <v>2</v>
      </c>
      <c r="S6" s="302">
        <v>3</v>
      </c>
      <c r="T6" s="302">
        <v>4</v>
      </c>
      <c r="U6" s="306">
        <v>1</v>
      </c>
      <c r="V6" s="302">
        <v>2</v>
      </c>
      <c r="W6" s="302">
        <v>3</v>
      </c>
      <c r="X6" s="302">
        <v>4</v>
      </c>
      <c r="Y6" s="306">
        <v>1</v>
      </c>
      <c r="Z6" s="302">
        <v>2</v>
      </c>
      <c r="AA6" s="302">
        <v>3</v>
      </c>
      <c r="AB6" s="302">
        <v>4</v>
      </c>
      <c r="AC6" s="306">
        <v>1</v>
      </c>
      <c r="AD6" s="302">
        <v>2</v>
      </c>
      <c r="AE6" s="302">
        <v>3</v>
      </c>
      <c r="AF6" s="302">
        <v>4</v>
      </c>
      <c r="AG6" s="306">
        <v>1</v>
      </c>
      <c r="AH6" s="302">
        <v>2</v>
      </c>
      <c r="AI6" s="302">
        <v>3</v>
      </c>
      <c r="AJ6" s="302">
        <v>4</v>
      </c>
      <c r="AK6" s="306">
        <v>1</v>
      </c>
      <c r="AL6" s="302">
        <v>2</v>
      </c>
      <c r="AM6" s="302">
        <v>3</v>
      </c>
      <c r="AN6" s="302">
        <v>4</v>
      </c>
      <c r="AO6" s="306">
        <v>1</v>
      </c>
      <c r="AP6" s="302">
        <v>2</v>
      </c>
      <c r="AQ6" s="302">
        <v>3</v>
      </c>
      <c r="AR6" s="302">
        <v>4</v>
      </c>
      <c r="AS6" s="306">
        <v>1</v>
      </c>
      <c r="AT6" s="302">
        <v>2</v>
      </c>
      <c r="AU6" s="302">
        <v>3</v>
      </c>
      <c r="AV6" s="302">
        <v>4</v>
      </c>
      <c r="AW6" s="306">
        <v>1</v>
      </c>
      <c r="AX6" s="302">
        <v>2</v>
      </c>
      <c r="AY6" s="302">
        <v>3</v>
      </c>
      <c r="AZ6" s="302">
        <v>4</v>
      </c>
      <c r="BA6" s="446">
        <v>1</v>
      </c>
      <c r="BB6" s="302">
        <v>2</v>
      </c>
      <c r="BC6" s="302">
        <v>3</v>
      </c>
      <c r="BD6" s="302">
        <v>4</v>
      </c>
      <c r="BE6" s="306">
        <v>1</v>
      </c>
      <c r="BF6" s="302">
        <v>2</v>
      </c>
      <c r="BG6" s="302">
        <v>3</v>
      </c>
      <c r="BH6" s="302">
        <v>4</v>
      </c>
      <c r="BJ6" s="109" t="s">
        <v>169</v>
      </c>
      <c r="BK6" s="109" t="s">
        <v>169</v>
      </c>
      <c r="BL6" s="109" t="s">
        <v>169</v>
      </c>
    </row>
    <row r="7" spans="1:64" s="66" customFormat="1" ht="9.75" customHeight="1">
      <c r="A7"/>
      <c r="B7"/>
      <c r="C7"/>
      <c r="D7" s="17"/>
      <c r="E7" s="447"/>
      <c r="F7" s="78"/>
      <c r="G7" s="78"/>
      <c r="H7" s="78"/>
      <c r="I7" s="140"/>
      <c r="J7" s="78"/>
      <c r="K7" s="78"/>
      <c r="L7" s="109"/>
      <c r="M7" s="140"/>
      <c r="N7" s="78"/>
      <c r="O7" s="78"/>
      <c r="P7" s="78"/>
      <c r="Q7" s="140"/>
      <c r="R7" s="78"/>
      <c r="S7" s="78"/>
      <c r="T7" s="109"/>
      <c r="U7" s="140"/>
      <c r="V7" s="78"/>
      <c r="W7" s="78"/>
      <c r="X7" s="78"/>
      <c r="Y7" s="140"/>
      <c r="Z7" s="78"/>
      <c r="AA7" s="78"/>
      <c r="AB7" s="109"/>
      <c r="AC7" s="140"/>
      <c r="AD7" s="78"/>
      <c r="AE7" s="78"/>
      <c r="AF7" s="78"/>
      <c r="AG7" s="140"/>
      <c r="AH7" s="78"/>
      <c r="AI7" s="78"/>
      <c r="AJ7" s="109"/>
      <c r="AK7" s="140"/>
      <c r="AL7" s="78"/>
      <c r="AM7" s="78"/>
      <c r="AN7" s="78"/>
      <c r="AO7" s="140"/>
      <c r="AP7" s="78"/>
      <c r="AQ7" s="78"/>
      <c r="AR7" s="109"/>
      <c r="AS7" s="140"/>
      <c r="AT7" s="78"/>
      <c r="AU7" s="78"/>
      <c r="AV7" s="78"/>
      <c r="AW7" s="140"/>
      <c r="AX7" s="78"/>
      <c r="AY7" s="78"/>
      <c r="AZ7" s="109"/>
      <c r="BA7" s="447"/>
      <c r="BB7" s="78"/>
      <c r="BC7" s="78"/>
      <c r="BD7" s="78"/>
      <c r="BE7" s="140"/>
      <c r="BF7" s="78"/>
      <c r="BG7" s="78"/>
      <c r="BH7" s="78"/>
      <c r="BJ7" s="109"/>
      <c r="BK7" s="109"/>
      <c r="BL7" s="109"/>
    </row>
    <row r="8" spans="1:64" s="66" customFormat="1" ht="9.75" customHeight="1">
      <c r="A8" s="312" t="s">
        <v>175</v>
      </c>
      <c r="B8" s="312"/>
      <c r="C8" s="291"/>
      <c r="D8" s="340" t="s">
        <v>176</v>
      </c>
      <c r="E8" s="448"/>
      <c r="F8" s="349"/>
      <c r="G8" s="349"/>
      <c r="H8" s="349"/>
      <c r="I8" s="348"/>
      <c r="J8" s="349"/>
      <c r="K8" s="349"/>
      <c r="L8" s="349"/>
      <c r="M8" s="348"/>
      <c r="N8" s="349"/>
      <c r="O8" s="349"/>
      <c r="P8" s="349"/>
      <c r="Q8" s="348"/>
      <c r="R8" s="349"/>
      <c r="S8" s="349"/>
      <c r="T8" s="349"/>
      <c r="U8" s="348"/>
      <c r="V8" s="349"/>
      <c r="W8" s="349"/>
      <c r="X8" s="349"/>
      <c r="Y8" s="348"/>
      <c r="Z8" s="349"/>
      <c r="AA8" s="349"/>
      <c r="AB8" s="349"/>
      <c r="AC8" s="348"/>
      <c r="AD8" s="349"/>
      <c r="AE8" s="349"/>
      <c r="AF8" s="349"/>
      <c r="AG8" s="348"/>
      <c r="AH8" s="349"/>
      <c r="AI8" s="349"/>
      <c r="AJ8" s="349"/>
      <c r="AK8" s="348"/>
      <c r="AL8" s="349"/>
      <c r="AM8" s="349"/>
      <c r="AN8" s="349"/>
      <c r="AO8" s="348"/>
      <c r="AP8" s="349"/>
      <c r="AQ8" s="349"/>
      <c r="AR8" s="349"/>
      <c r="AS8" s="348"/>
      <c r="AT8" s="349"/>
      <c r="AU8" s="349"/>
      <c r="AV8" s="349"/>
      <c r="AW8" s="308"/>
      <c r="AX8" s="350"/>
      <c r="AY8" s="350"/>
      <c r="AZ8" s="350"/>
      <c r="BA8" s="453"/>
      <c r="BB8" s="350"/>
      <c r="BC8" s="350"/>
      <c r="BD8" s="350"/>
      <c r="BE8" s="351"/>
      <c r="BF8" s="377">
        <v>10</v>
      </c>
      <c r="BG8" s="349"/>
      <c r="BH8" s="349"/>
      <c r="BI8" s="375"/>
      <c r="BJ8" s="109"/>
      <c r="BK8" s="109"/>
      <c r="BL8" s="109"/>
    </row>
    <row r="9" spans="1:65" s="66" customFormat="1" ht="9.75" customHeight="1">
      <c r="A9" s="323" t="s">
        <v>177</v>
      </c>
      <c r="B9" s="303" t="s">
        <v>174</v>
      </c>
      <c r="C9" s="303">
        <v>2</v>
      </c>
      <c r="D9" s="341"/>
      <c r="E9" s="449"/>
      <c r="F9" s="353"/>
      <c r="G9" s="353"/>
      <c r="H9" s="353"/>
      <c r="I9" s="352"/>
      <c r="J9" s="353"/>
      <c r="K9" s="353"/>
      <c r="L9" s="353"/>
      <c r="M9" s="352"/>
      <c r="N9" s="353"/>
      <c r="O9" s="353"/>
      <c r="P9" s="353"/>
      <c r="Q9" s="352"/>
      <c r="R9" s="353"/>
      <c r="S9" s="353"/>
      <c r="T9" s="353"/>
      <c r="U9" s="352"/>
      <c r="V9" s="353"/>
      <c r="W9" s="353"/>
      <c r="X9" s="353"/>
      <c r="Y9" s="352"/>
      <c r="Z9" s="353"/>
      <c r="AA9" s="353"/>
      <c r="AB9" s="353"/>
      <c r="AC9" s="352"/>
      <c r="AD9" s="353"/>
      <c r="AE9" s="353"/>
      <c r="AF9" s="353"/>
      <c r="AG9" s="352"/>
      <c r="AH9" s="353"/>
      <c r="AI9" s="353"/>
      <c r="AJ9" s="353"/>
      <c r="AK9" s="352"/>
      <c r="AL9" s="353"/>
      <c r="AM9" s="353"/>
      <c r="AN9" s="353"/>
      <c r="AO9" s="352"/>
      <c r="AP9" s="353"/>
      <c r="AQ9" s="353"/>
      <c r="AR9" s="353"/>
      <c r="AS9" s="352"/>
      <c r="AT9" s="353"/>
      <c r="AU9" s="353"/>
      <c r="AV9" s="353"/>
      <c r="AW9" s="337"/>
      <c r="AX9" s="326"/>
      <c r="AY9" s="326"/>
      <c r="AZ9" s="326"/>
      <c r="BA9" s="454"/>
      <c r="BB9" s="326"/>
      <c r="BC9" s="326"/>
      <c r="BD9" s="326"/>
      <c r="BE9" s="354"/>
      <c r="BF9" s="326">
        <v>1</v>
      </c>
      <c r="BG9" s="326"/>
      <c r="BH9" s="353"/>
      <c r="BI9" s="326"/>
      <c r="BJ9" s="325">
        <f>SUM(E9:BF9)</f>
        <v>1</v>
      </c>
      <c r="BK9" s="376">
        <f aca="true" t="shared" si="0" ref="BK9:BK14">BJ9+BJ17+BJ25+BJ33+BJ41+BJ49+BJ57+BJ65</f>
        <v>8</v>
      </c>
      <c r="BL9" s="353">
        <f aca="true" t="shared" si="1" ref="BL9:BL14">BK9*C9</f>
        <v>16</v>
      </c>
      <c r="BM9" s="323" t="s">
        <v>189</v>
      </c>
    </row>
    <row r="10" spans="1:65" s="66" customFormat="1" ht="9.75" customHeight="1">
      <c r="A10" s="316" t="s">
        <v>178</v>
      </c>
      <c r="B10" s="303" t="s">
        <v>174</v>
      </c>
      <c r="C10" s="303">
        <v>4</v>
      </c>
      <c r="D10" s="341"/>
      <c r="E10" s="449"/>
      <c r="F10" s="353"/>
      <c r="G10" s="353"/>
      <c r="H10" s="353"/>
      <c r="I10" s="352"/>
      <c r="J10" s="353"/>
      <c r="K10" s="353"/>
      <c r="L10" s="353"/>
      <c r="M10" s="352"/>
      <c r="N10" s="353"/>
      <c r="O10" s="353"/>
      <c r="P10" s="353"/>
      <c r="Q10" s="352"/>
      <c r="R10" s="353"/>
      <c r="S10" s="353"/>
      <c r="T10" s="353"/>
      <c r="U10" s="352"/>
      <c r="V10" s="353"/>
      <c r="W10" s="353"/>
      <c r="X10" s="353"/>
      <c r="Y10" s="352"/>
      <c r="Z10" s="353"/>
      <c r="AA10" s="353"/>
      <c r="AB10" s="353"/>
      <c r="AC10" s="352"/>
      <c r="AD10" s="353"/>
      <c r="AE10" s="353"/>
      <c r="AF10" s="353"/>
      <c r="AG10" s="352"/>
      <c r="AH10" s="353"/>
      <c r="AI10" s="353"/>
      <c r="AJ10" s="353"/>
      <c r="AK10" s="352"/>
      <c r="AL10" s="353"/>
      <c r="AM10" s="353"/>
      <c r="AN10" s="353"/>
      <c r="AO10" s="352"/>
      <c r="AP10" s="353"/>
      <c r="AQ10" s="353"/>
      <c r="AR10" s="353"/>
      <c r="AS10" s="352"/>
      <c r="AT10" s="353"/>
      <c r="AU10" s="353"/>
      <c r="AV10" s="353"/>
      <c r="AW10" s="355"/>
      <c r="AX10" s="327"/>
      <c r="AY10" s="327"/>
      <c r="AZ10" s="327"/>
      <c r="BA10" s="455"/>
      <c r="BB10" s="327"/>
      <c r="BC10" s="327"/>
      <c r="BD10" s="327"/>
      <c r="BE10" s="328"/>
      <c r="BF10" s="327">
        <v>4</v>
      </c>
      <c r="BG10" s="327"/>
      <c r="BH10" s="353"/>
      <c r="BI10" s="327"/>
      <c r="BJ10" s="325">
        <f aca="true" t="shared" si="2" ref="BJ10:BJ70">SUM(E10:BF10)</f>
        <v>4</v>
      </c>
      <c r="BK10" s="376">
        <f t="shared" si="0"/>
        <v>35</v>
      </c>
      <c r="BL10" s="353">
        <f t="shared" si="1"/>
        <v>140</v>
      </c>
      <c r="BM10" s="316" t="s">
        <v>190</v>
      </c>
    </row>
    <row r="11" spans="1:65" s="66" customFormat="1" ht="9.75" customHeight="1">
      <c r="A11" s="317" t="s">
        <v>179</v>
      </c>
      <c r="B11" s="303" t="s">
        <v>174</v>
      </c>
      <c r="C11" s="303">
        <v>2</v>
      </c>
      <c r="D11" s="341"/>
      <c r="E11" s="449"/>
      <c r="F11" s="353"/>
      <c r="G11" s="353"/>
      <c r="H11" s="353"/>
      <c r="I11" s="352"/>
      <c r="J11" s="353"/>
      <c r="K11" s="353"/>
      <c r="L11" s="353"/>
      <c r="M11" s="352"/>
      <c r="N11" s="353"/>
      <c r="O11" s="353"/>
      <c r="P11" s="353"/>
      <c r="Q11" s="352"/>
      <c r="R11" s="353"/>
      <c r="S11" s="353"/>
      <c r="T11" s="353"/>
      <c r="U11" s="352"/>
      <c r="V11" s="353"/>
      <c r="W11" s="353"/>
      <c r="X11" s="353"/>
      <c r="Y11" s="352"/>
      <c r="Z11" s="353"/>
      <c r="AA11" s="353"/>
      <c r="AB11" s="353"/>
      <c r="AC11" s="352"/>
      <c r="AD11" s="353"/>
      <c r="AE11" s="353"/>
      <c r="AF11" s="353"/>
      <c r="AG11" s="352"/>
      <c r="AH11" s="353"/>
      <c r="AI11" s="353"/>
      <c r="AJ11" s="353"/>
      <c r="AK11" s="352"/>
      <c r="AL11" s="353"/>
      <c r="AM11" s="353"/>
      <c r="AN11" s="353"/>
      <c r="AO11" s="352"/>
      <c r="AP11" s="353"/>
      <c r="AQ11" s="353"/>
      <c r="AR11" s="353"/>
      <c r="AS11" s="352"/>
      <c r="AT11" s="353"/>
      <c r="AU11" s="353"/>
      <c r="AV11" s="353"/>
      <c r="AW11" s="355"/>
      <c r="AX11" s="329"/>
      <c r="AY11" s="329"/>
      <c r="AZ11" s="329"/>
      <c r="BA11" s="456"/>
      <c r="BB11" s="329"/>
      <c r="BC11" s="329"/>
      <c r="BD11" s="329"/>
      <c r="BE11" s="330"/>
      <c r="BF11" s="329">
        <v>5</v>
      </c>
      <c r="BG11" s="329"/>
      <c r="BH11" s="353"/>
      <c r="BI11" s="329"/>
      <c r="BJ11" s="325">
        <f t="shared" si="2"/>
        <v>5</v>
      </c>
      <c r="BK11" s="376">
        <f t="shared" si="0"/>
        <v>43</v>
      </c>
      <c r="BL11" s="353">
        <f t="shared" si="1"/>
        <v>86</v>
      </c>
      <c r="BM11" s="317" t="s">
        <v>195</v>
      </c>
    </row>
    <row r="12" spans="1:65" s="66" customFormat="1" ht="9.75" customHeight="1">
      <c r="A12" s="318" t="s">
        <v>180</v>
      </c>
      <c r="B12" s="303" t="s">
        <v>174</v>
      </c>
      <c r="C12" s="303">
        <v>2</v>
      </c>
      <c r="D12" s="341"/>
      <c r="E12" s="449"/>
      <c r="F12" s="353"/>
      <c r="G12" s="353"/>
      <c r="H12" s="353"/>
      <c r="I12" s="352"/>
      <c r="J12" s="353"/>
      <c r="K12" s="353"/>
      <c r="L12" s="353"/>
      <c r="M12" s="352"/>
      <c r="N12" s="353"/>
      <c r="O12" s="353"/>
      <c r="P12" s="353"/>
      <c r="Q12" s="352"/>
      <c r="R12" s="353"/>
      <c r="S12" s="353"/>
      <c r="T12" s="353"/>
      <c r="U12" s="352"/>
      <c r="V12" s="353"/>
      <c r="W12" s="353"/>
      <c r="X12" s="353"/>
      <c r="Y12" s="352"/>
      <c r="Z12" s="353"/>
      <c r="AA12" s="353"/>
      <c r="AB12" s="353"/>
      <c r="AC12" s="352"/>
      <c r="AD12" s="353"/>
      <c r="AE12" s="353"/>
      <c r="AF12" s="353"/>
      <c r="AG12" s="352"/>
      <c r="AH12" s="353"/>
      <c r="AI12" s="353"/>
      <c r="AJ12" s="353"/>
      <c r="AK12" s="352"/>
      <c r="AL12" s="353"/>
      <c r="AM12" s="353"/>
      <c r="AN12" s="353"/>
      <c r="AO12" s="352"/>
      <c r="AP12" s="353"/>
      <c r="AQ12" s="353"/>
      <c r="AR12" s="353"/>
      <c r="AS12" s="352"/>
      <c r="AT12" s="353"/>
      <c r="AU12" s="353"/>
      <c r="AV12" s="353"/>
      <c r="AW12" s="355"/>
      <c r="AX12" s="331"/>
      <c r="AY12" s="331"/>
      <c r="AZ12" s="331"/>
      <c r="BA12" s="457"/>
      <c r="BB12" s="331"/>
      <c r="BC12" s="331"/>
      <c r="BD12" s="331"/>
      <c r="BE12" s="332"/>
      <c r="BF12" s="331">
        <v>2</v>
      </c>
      <c r="BG12" s="331"/>
      <c r="BH12" s="353"/>
      <c r="BI12" s="331"/>
      <c r="BJ12" s="325">
        <f t="shared" si="2"/>
        <v>2</v>
      </c>
      <c r="BK12" s="376">
        <f t="shared" si="0"/>
        <v>19</v>
      </c>
      <c r="BL12" s="353">
        <f t="shared" si="1"/>
        <v>38</v>
      </c>
      <c r="BM12" s="318" t="s">
        <v>196</v>
      </c>
    </row>
    <row r="13" spans="1:65" s="66" customFormat="1" ht="9.75" customHeight="1">
      <c r="A13" s="319" t="s">
        <v>181</v>
      </c>
      <c r="B13" s="303" t="s">
        <v>174</v>
      </c>
      <c r="C13" s="303">
        <v>4</v>
      </c>
      <c r="D13" s="341"/>
      <c r="E13" s="449"/>
      <c r="F13" s="353"/>
      <c r="G13" s="353"/>
      <c r="H13" s="353"/>
      <c r="I13" s="352"/>
      <c r="J13" s="353"/>
      <c r="K13" s="353"/>
      <c r="L13" s="353"/>
      <c r="M13" s="352"/>
      <c r="N13" s="353"/>
      <c r="O13" s="353"/>
      <c r="P13" s="353"/>
      <c r="Q13" s="352"/>
      <c r="R13" s="353"/>
      <c r="S13" s="353"/>
      <c r="T13" s="353"/>
      <c r="U13" s="352"/>
      <c r="V13" s="353"/>
      <c r="W13" s="353"/>
      <c r="X13" s="353"/>
      <c r="Y13" s="352"/>
      <c r="Z13" s="353"/>
      <c r="AA13" s="353"/>
      <c r="AB13" s="353"/>
      <c r="AC13" s="352"/>
      <c r="AD13" s="353"/>
      <c r="AE13" s="353"/>
      <c r="AF13" s="353"/>
      <c r="AG13" s="352"/>
      <c r="AH13" s="353"/>
      <c r="AI13" s="353"/>
      <c r="AJ13" s="353"/>
      <c r="AK13" s="352"/>
      <c r="AL13" s="353"/>
      <c r="AM13" s="353"/>
      <c r="AN13" s="353"/>
      <c r="AO13" s="352"/>
      <c r="AP13" s="353"/>
      <c r="AQ13" s="353"/>
      <c r="AR13" s="353"/>
      <c r="AS13" s="352"/>
      <c r="AT13" s="353"/>
      <c r="AU13" s="353"/>
      <c r="AV13" s="353"/>
      <c r="AW13" s="355"/>
      <c r="AX13" s="325"/>
      <c r="AY13" s="333"/>
      <c r="AZ13" s="333"/>
      <c r="BA13" s="458"/>
      <c r="BB13" s="333"/>
      <c r="BC13" s="333"/>
      <c r="BD13" s="333"/>
      <c r="BE13" s="339"/>
      <c r="BF13" s="333">
        <v>3</v>
      </c>
      <c r="BG13" s="333"/>
      <c r="BH13" s="353"/>
      <c r="BI13" s="333"/>
      <c r="BJ13" s="325">
        <f t="shared" si="2"/>
        <v>3</v>
      </c>
      <c r="BK13" s="376">
        <f t="shared" si="0"/>
        <v>27</v>
      </c>
      <c r="BL13" s="353">
        <f t="shared" si="1"/>
        <v>108</v>
      </c>
      <c r="BM13" s="319" t="s">
        <v>189</v>
      </c>
    </row>
    <row r="14" spans="1:65" s="66" customFormat="1" ht="9.75" customHeight="1">
      <c r="A14" s="320" t="s">
        <v>182</v>
      </c>
      <c r="B14" s="303" t="s">
        <v>174</v>
      </c>
      <c r="C14" s="303">
        <v>2</v>
      </c>
      <c r="D14" s="341"/>
      <c r="E14" s="449"/>
      <c r="F14" s="353"/>
      <c r="G14" s="353"/>
      <c r="H14" s="353"/>
      <c r="I14" s="352"/>
      <c r="J14" s="353"/>
      <c r="K14" s="353"/>
      <c r="L14" s="353"/>
      <c r="M14" s="352"/>
      <c r="N14" s="353"/>
      <c r="O14" s="353"/>
      <c r="P14" s="353"/>
      <c r="Q14" s="352"/>
      <c r="R14" s="353"/>
      <c r="S14" s="353"/>
      <c r="T14" s="353"/>
      <c r="U14" s="352"/>
      <c r="V14" s="353"/>
      <c r="W14" s="353"/>
      <c r="X14" s="353"/>
      <c r="Y14" s="352"/>
      <c r="Z14" s="353"/>
      <c r="AA14" s="353"/>
      <c r="AB14" s="353"/>
      <c r="AC14" s="352"/>
      <c r="AD14" s="353"/>
      <c r="AE14" s="353"/>
      <c r="AF14" s="353"/>
      <c r="AG14" s="352"/>
      <c r="AH14" s="353"/>
      <c r="AI14" s="353"/>
      <c r="AJ14" s="353"/>
      <c r="AK14" s="352"/>
      <c r="AL14" s="353"/>
      <c r="AM14" s="353"/>
      <c r="AN14" s="353"/>
      <c r="AO14" s="352"/>
      <c r="AP14" s="353"/>
      <c r="AQ14" s="353"/>
      <c r="AR14" s="353"/>
      <c r="AS14" s="352"/>
      <c r="AT14" s="353"/>
      <c r="AU14" s="353"/>
      <c r="AV14" s="353"/>
      <c r="AW14" s="338">
        <v>1</v>
      </c>
      <c r="AX14" s="356"/>
      <c r="AY14" s="356"/>
      <c r="AZ14" s="356"/>
      <c r="BA14" s="459"/>
      <c r="BB14" s="356"/>
      <c r="BC14" s="356"/>
      <c r="BD14" s="356"/>
      <c r="BE14" s="352"/>
      <c r="BF14" s="353"/>
      <c r="BG14" s="353"/>
      <c r="BH14" s="353"/>
      <c r="BI14" s="334"/>
      <c r="BJ14" s="325">
        <f t="shared" si="2"/>
        <v>1</v>
      </c>
      <c r="BK14" s="376">
        <f t="shared" si="0"/>
        <v>8</v>
      </c>
      <c r="BL14" s="353">
        <f t="shared" si="1"/>
        <v>16</v>
      </c>
      <c r="BM14" s="320" t="s">
        <v>189</v>
      </c>
    </row>
    <row r="15" spans="1:64" s="66" customFormat="1" ht="9.75" customHeight="1">
      <c r="A15" s="309"/>
      <c r="B15" s="310"/>
      <c r="C15" s="310"/>
      <c r="D15" s="342"/>
      <c r="E15" s="450"/>
      <c r="F15" s="358"/>
      <c r="G15" s="358"/>
      <c r="H15" s="358"/>
      <c r="I15" s="357"/>
      <c r="J15" s="358"/>
      <c r="K15" s="358"/>
      <c r="L15" s="358"/>
      <c r="M15" s="357"/>
      <c r="N15" s="358"/>
      <c r="O15" s="358"/>
      <c r="P15" s="358"/>
      <c r="Q15" s="357"/>
      <c r="R15" s="358"/>
      <c r="S15" s="358"/>
      <c r="T15" s="358"/>
      <c r="U15" s="357"/>
      <c r="V15" s="358"/>
      <c r="W15" s="358"/>
      <c r="X15" s="358"/>
      <c r="Y15" s="357"/>
      <c r="Z15" s="358"/>
      <c r="AA15" s="358"/>
      <c r="AB15" s="358"/>
      <c r="AC15" s="357"/>
      <c r="AD15" s="358"/>
      <c r="AE15" s="358"/>
      <c r="AF15" s="358"/>
      <c r="AG15" s="357"/>
      <c r="AH15" s="358"/>
      <c r="AI15" s="358"/>
      <c r="AJ15" s="358"/>
      <c r="AK15" s="357"/>
      <c r="AL15" s="358"/>
      <c r="AM15" s="358"/>
      <c r="AN15" s="358"/>
      <c r="AO15" s="357"/>
      <c r="AP15" s="358"/>
      <c r="AQ15" s="358"/>
      <c r="AR15" s="358"/>
      <c r="AS15" s="357"/>
      <c r="AT15" s="358"/>
      <c r="AU15" s="358"/>
      <c r="AV15" s="358"/>
      <c r="AW15" s="357"/>
      <c r="AX15" s="358"/>
      <c r="AY15" s="358"/>
      <c r="AZ15" s="358"/>
      <c r="BA15" s="450"/>
      <c r="BB15" s="358"/>
      <c r="BC15" s="358"/>
      <c r="BD15" s="358"/>
      <c r="BE15" s="357"/>
      <c r="BF15" s="358"/>
      <c r="BG15" s="358"/>
      <c r="BH15" s="358"/>
      <c r="BJ15" s="325"/>
      <c r="BK15" s="109"/>
      <c r="BL15" s="109"/>
    </row>
    <row r="16" spans="1:64" s="66" customFormat="1" ht="9.75" customHeight="1">
      <c r="A16" s="301" t="s">
        <v>175</v>
      </c>
      <c r="B16" s="304"/>
      <c r="C16" s="303"/>
      <c r="D16" s="343" t="s">
        <v>109</v>
      </c>
      <c r="E16" s="449"/>
      <c r="F16" s="353"/>
      <c r="G16" s="353"/>
      <c r="H16" s="353"/>
      <c r="I16" s="352"/>
      <c r="J16" s="353"/>
      <c r="K16" s="353"/>
      <c r="L16" s="353"/>
      <c r="M16" s="352"/>
      <c r="N16" s="353"/>
      <c r="O16" s="353"/>
      <c r="P16" s="353"/>
      <c r="Q16" s="352"/>
      <c r="R16" s="353"/>
      <c r="S16" s="353"/>
      <c r="T16" s="353"/>
      <c r="U16" s="352"/>
      <c r="V16" s="353"/>
      <c r="W16" s="353"/>
      <c r="X16" s="353"/>
      <c r="Y16" s="352"/>
      <c r="Z16" s="353"/>
      <c r="AA16" s="353"/>
      <c r="AB16" s="353"/>
      <c r="AC16" s="352"/>
      <c r="AD16" s="353"/>
      <c r="AE16" s="353"/>
      <c r="AF16" s="353"/>
      <c r="AG16" s="352"/>
      <c r="AH16" s="353"/>
      <c r="AI16" s="353"/>
      <c r="AJ16" s="353"/>
      <c r="AK16" s="352"/>
      <c r="AL16" s="353"/>
      <c r="AM16" s="353"/>
      <c r="AN16" s="353"/>
      <c r="AO16" s="352"/>
      <c r="AP16" s="353"/>
      <c r="AQ16" s="353"/>
      <c r="AR16" s="353"/>
      <c r="AS16" s="352"/>
      <c r="AT16" s="353"/>
      <c r="AU16" s="353"/>
      <c r="AV16" s="353"/>
      <c r="AW16" s="359"/>
      <c r="AX16" s="324"/>
      <c r="AY16" s="360"/>
      <c r="AZ16" s="360"/>
      <c r="BA16" s="460"/>
      <c r="BB16" s="360"/>
      <c r="BC16" s="360"/>
      <c r="BD16" s="361"/>
      <c r="BE16" s="305"/>
      <c r="BF16" s="300">
        <v>10</v>
      </c>
      <c r="BG16" s="353"/>
      <c r="BH16" s="353"/>
      <c r="BI16" s="375"/>
      <c r="BJ16" s="325">
        <f t="shared" si="2"/>
        <v>10</v>
      </c>
      <c r="BK16" s="109"/>
      <c r="BL16" s="109"/>
    </row>
    <row r="17" spans="1:64" s="66" customFormat="1" ht="9.75" customHeight="1">
      <c r="A17" s="323" t="s">
        <v>177</v>
      </c>
      <c r="B17" s="298"/>
      <c r="C17" s="303"/>
      <c r="D17" s="341"/>
      <c r="E17" s="449"/>
      <c r="F17" s="353"/>
      <c r="G17" s="353"/>
      <c r="H17" s="353"/>
      <c r="I17" s="352"/>
      <c r="J17" s="353"/>
      <c r="K17" s="353"/>
      <c r="L17" s="353"/>
      <c r="M17" s="352"/>
      <c r="N17" s="353"/>
      <c r="O17" s="353"/>
      <c r="P17" s="353"/>
      <c r="Q17" s="352"/>
      <c r="R17" s="353"/>
      <c r="S17" s="353"/>
      <c r="T17" s="353"/>
      <c r="U17" s="352"/>
      <c r="V17" s="353"/>
      <c r="W17" s="353"/>
      <c r="X17" s="353"/>
      <c r="Y17" s="352"/>
      <c r="Z17" s="353"/>
      <c r="AA17" s="353"/>
      <c r="AB17" s="353"/>
      <c r="AC17" s="352"/>
      <c r="AD17" s="353"/>
      <c r="AE17" s="353"/>
      <c r="AF17" s="353"/>
      <c r="AG17" s="352"/>
      <c r="AH17" s="353"/>
      <c r="AI17" s="353"/>
      <c r="AJ17" s="353"/>
      <c r="AK17" s="352"/>
      <c r="AL17" s="353"/>
      <c r="AM17" s="353"/>
      <c r="AN17" s="353"/>
      <c r="AO17" s="352"/>
      <c r="AP17" s="353"/>
      <c r="AQ17" s="353"/>
      <c r="AR17" s="353"/>
      <c r="AS17" s="352"/>
      <c r="AT17" s="353"/>
      <c r="AU17" s="353"/>
      <c r="AV17" s="353"/>
      <c r="AW17" s="337"/>
      <c r="AX17" s="326"/>
      <c r="AY17" s="326"/>
      <c r="AZ17" s="326"/>
      <c r="BA17" s="454"/>
      <c r="BB17" s="326"/>
      <c r="BC17" s="326"/>
      <c r="BD17" s="326"/>
      <c r="BE17" s="354"/>
      <c r="BF17" s="326">
        <v>1</v>
      </c>
      <c r="BG17" s="326"/>
      <c r="BH17" s="353"/>
      <c r="BI17" s="326"/>
      <c r="BJ17" s="325">
        <f t="shared" si="2"/>
        <v>1</v>
      </c>
      <c r="BK17" s="109"/>
      <c r="BL17" s="109"/>
    </row>
    <row r="18" spans="1:65" s="66" customFormat="1" ht="9.75" customHeight="1">
      <c r="A18" s="316" t="s">
        <v>178</v>
      </c>
      <c r="B18" s="298"/>
      <c r="C18" s="303"/>
      <c r="D18" s="341"/>
      <c r="E18" s="449"/>
      <c r="F18" s="353"/>
      <c r="G18" s="353"/>
      <c r="H18" s="353"/>
      <c r="I18" s="352"/>
      <c r="J18" s="353"/>
      <c r="K18" s="353"/>
      <c r="L18" s="353"/>
      <c r="M18" s="352"/>
      <c r="N18" s="353"/>
      <c r="O18" s="353"/>
      <c r="P18" s="353"/>
      <c r="Q18" s="352"/>
      <c r="R18" s="353"/>
      <c r="S18" s="353"/>
      <c r="T18" s="353"/>
      <c r="U18" s="352"/>
      <c r="V18" s="353"/>
      <c r="W18" s="353"/>
      <c r="X18" s="353"/>
      <c r="Y18" s="352"/>
      <c r="Z18" s="353"/>
      <c r="AA18" s="353"/>
      <c r="AB18" s="353"/>
      <c r="AC18" s="352"/>
      <c r="AD18" s="353"/>
      <c r="AE18" s="353"/>
      <c r="AF18" s="353"/>
      <c r="AG18" s="352"/>
      <c r="AH18" s="353"/>
      <c r="AI18" s="353"/>
      <c r="AJ18" s="353"/>
      <c r="AK18" s="352"/>
      <c r="AL18" s="353"/>
      <c r="AM18" s="353"/>
      <c r="AN18" s="353"/>
      <c r="AO18" s="352"/>
      <c r="AP18" s="353"/>
      <c r="AQ18" s="353"/>
      <c r="AR18" s="353"/>
      <c r="AS18" s="352"/>
      <c r="AT18" s="353"/>
      <c r="AU18" s="353"/>
      <c r="AV18" s="353"/>
      <c r="AW18" s="355"/>
      <c r="AX18" s="327"/>
      <c r="AY18" s="327"/>
      <c r="AZ18" s="327"/>
      <c r="BA18" s="455"/>
      <c r="BB18" s="327"/>
      <c r="BC18" s="327"/>
      <c r="BD18" s="327"/>
      <c r="BE18" s="328"/>
      <c r="BF18" s="327">
        <v>4</v>
      </c>
      <c r="BG18" s="327"/>
      <c r="BH18" s="353"/>
      <c r="BI18" s="327"/>
      <c r="BJ18" s="325">
        <f t="shared" si="2"/>
        <v>4</v>
      </c>
      <c r="BK18" s="109"/>
      <c r="BL18" s="463">
        <f>BL9+BL13+BL14</f>
        <v>140</v>
      </c>
      <c r="BM18" s="341" t="s">
        <v>198</v>
      </c>
    </row>
    <row r="19" spans="1:64" s="66" customFormat="1" ht="9.75" customHeight="1">
      <c r="A19" s="317" t="s">
        <v>179</v>
      </c>
      <c r="B19" s="298"/>
      <c r="C19" s="303"/>
      <c r="D19" s="341"/>
      <c r="E19" s="449"/>
      <c r="F19" s="353"/>
      <c r="G19" s="353"/>
      <c r="H19" s="353"/>
      <c r="I19" s="352"/>
      <c r="J19" s="353"/>
      <c r="K19" s="353"/>
      <c r="L19" s="353"/>
      <c r="M19" s="352"/>
      <c r="N19" s="353"/>
      <c r="O19" s="353"/>
      <c r="P19" s="353"/>
      <c r="Q19" s="352"/>
      <c r="R19" s="353"/>
      <c r="S19" s="353"/>
      <c r="T19" s="353"/>
      <c r="U19" s="352"/>
      <c r="V19" s="353"/>
      <c r="W19" s="353"/>
      <c r="X19" s="353"/>
      <c r="Y19" s="352"/>
      <c r="Z19" s="353"/>
      <c r="AA19" s="353"/>
      <c r="AB19" s="353"/>
      <c r="AC19" s="352"/>
      <c r="AD19" s="353"/>
      <c r="AE19" s="353"/>
      <c r="AF19" s="353"/>
      <c r="AG19" s="352"/>
      <c r="AH19" s="353"/>
      <c r="AI19" s="353"/>
      <c r="AJ19" s="353"/>
      <c r="AK19" s="352"/>
      <c r="AL19" s="353"/>
      <c r="AM19" s="353"/>
      <c r="AN19" s="353"/>
      <c r="AO19" s="352"/>
      <c r="AP19" s="353"/>
      <c r="AQ19" s="353"/>
      <c r="AR19" s="353"/>
      <c r="AS19" s="352"/>
      <c r="AT19" s="353"/>
      <c r="AU19" s="353"/>
      <c r="AV19" s="353"/>
      <c r="AW19" s="355"/>
      <c r="AX19" s="329"/>
      <c r="AY19" s="329"/>
      <c r="AZ19" s="329"/>
      <c r="BA19" s="456"/>
      <c r="BB19" s="329"/>
      <c r="BC19" s="329"/>
      <c r="BD19" s="329"/>
      <c r="BE19" s="330"/>
      <c r="BF19" s="329">
        <v>5</v>
      </c>
      <c r="BG19" s="329"/>
      <c r="BH19" s="353"/>
      <c r="BI19" s="329"/>
      <c r="BJ19" s="325">
        <f t="shared" si="2"/>
        <v>5</v>
      </c>
      <c r="BK19" s="109"/>
      <c r="BL19" s="109"/>
    </row>
    <row r="20" spans="1:65" s="66" customFormat="1" ht="9.75" customHeight="1">
      <c r="A20" s="318" t="s">
        <v>180</v>
      </c>
      <c r="B20" s="298"/>
      <c r="C20" s="303"/>
      <c r="D20" s="341"/>
      <c r="E20" s="449"/>
      <c r="F20" s="353"/>
      <c r="G20" s="353"/>
      <c r="H20" s="353"/>
      <c r="I20" s="352"/>
      <c r="J20" s="353"/>
      <c r="K20" s="353"/>
      <c r="L20" s="353"/>
      <c r="M20" s="352"/>
      <c r="N20" s="353"/>
      <c r="O20" s="353"/>
      <c r="P20" s="353"/>
      <c r="Q20" s="352"/>
      <c r="R20" s="353"/>
      <c r="S20" s="353"/>
      <c r="T20" s="353"/>
      <c r="U20" s="352"/>
      <c r="V20" s="353"/>
      <c r="W20" s="353"/>
      <c r="X20" s="353"/>
      <c r="Y20" s="352"/>
      <c r="Z20" s="353"/>
      <c r="AA20" s="353"/>
      <c r="AB20" s="353"/>
      <c r="AC20" s="352"/>
      <c r="AD20" s="353"/>
      <c r="AE20" s="353"/>
      <c r="AF20" s="353"/>
      <c r="AG20" s="352"/>
      <c r="AH20" s="353"/>
      <c r="AI20" s="353"/>
      <c r="AJ20" s="353"/>
      <c r="AK20" s="352"/>
      <c r="AL20" s="353"/>
      <c r="AM20" s="353"/>
      <c r="AN20" s="353"/>
      <c r="AO20" s="352"/>
      <c r="AP20" s="353"/>
      <c r="AQ20" s="353"/>
      <c r="AR20" s="353"/>
      <c r="AS20" s="352"/>
      <c r="AT20" s="353"/>
      <c r="AU20" s="353"/>
      <c r="AV20" s="353"/>
      <c r="AW20" s="355"/>
      <c r="AX20" s="331"/>
      <c r="AY20" s="331"/>
      <c r="AZ20" s="331"/>
      <c r="BA20" s="457"/>
      <c r="BB20" s="331"/>
      <c r="BC20" s="331"/>
      <c r="BD20" s="331"/>
      <c r="BE20" s="332"/>
      <c r="BF20" s="331">
        <v>2</v>
      </c>
      <c r="BG20" s="331"/>
      <c r="BH20" s="353"/>
      <c r="BI20" s="331"/>
      <c r="BJ20" s="325">
        <f t="shared" si="2"/>
        <v>2</v>
      </c>
      <c r="BK20" s="109"/>
      <c r="BL20" s="463">
        <f>BL10</f>
        <v>140</v>
      </c>
      <c r="BM20" s="464" t="s">
        <v>190</v>
      </c>
    </row>
    <row r="21" spans="1:64" s="66" customFormat="1" ht="9.75" customHeight="1">
      <c r="A21" s="319" t="s">
        <v>181</v>
      </c>
      <c r="B21" s="298"/>
      <c r="C21" s="303"/>
      <c r="D21" s="341"/>
      <c r="E21" s="449"/>
      <c r="F21" s="353"/>
      <c r="G21" s="353"/>
      <c r="H21" s="353"/>
      <c r="I21" s="352"/>
      <c r="J21" s="353"/>
      <c r="K21" s="353"/>
      <c r="L21" s="353"/>
      <c r="M21" s="352"/>
      <c r="N21" s="353"/>
      <c r="O21" s="353"/>
      <c r="P21" s="353"/>
      <c r="Q21" s="352"/>
      <c r="R21" s="353"/>
      <c r="S21" s="353"/>
      <c r="T21" s="353"/>
      <c r="U21" s="352"/>
      <c r="V21" s="353"/>
      <c r="W21" s="353"/>
      <c r="X21" s="353"/>
      <c r="Y21" s="352"/>
      <c r="Z21" s="353"/>
      <c r="AA21" s="353"/>
      <c r="AB21" s="353"/>
      <c r="AC21" s="352"/>
      <c r="AD21" s="353"/>
      <c r="AE21" s="353"/>
      <c r="AF21" s="353"/>
      <c r="AG21" s="352"/>
      <c r="AH21" s="353"/>
      <c r="AI21" s="353"/>
      <c r="AJ21" s="353"/>
      <c r="AK21" s="352"/>
      <c r="AL21" s="353"/>
      <c r="AM21" s="353"/>
      <c r="AN21" s="353"/>
      <c r="AO21" s="352"/>
      <c r="AP21" s="353"/>
      <c r="AQ21" s="353"/>
      <c r="AR21" s="353"/>
      <c r="AS21" s="352"/>
      <c r="AT21" s="353"/>
      <c r="AU21" s="353"/>
      <c r="AV21" s="353"/>
      <c r="AW21" s="355"/>
      <c r="AX21" s="325"/>
      <c r="AY21" s="333"/>
      <c r="AZ21" s="333"/>
      <c r="BA21" s="458"/>
      <c r="BB21" s="333"/>
      <c r="BC21" s="333"/>
      <c r="BD21" s="333"/>
      <c r="BE21" s="339"/>
      <c r="BF21" s="333">
        <v>3</v>
      </c>
      <c r="BG21" s="333"/>
      <c r="BH21" s="353"/>
      <c r="BI21" s="333"/>
      <c r="BJ21" s="325">
        <f t="shared" si="2"/>
        <v>3</v>
      </c>
      <c r="BK21" s="109"/>
      <c r="BL21" s="109"/>
    </row>
    <row r="22" spans="1:65" s="66" customFormat="1" ht="9.75" customHeight="1">
      <c r="A22" s="320" t="s">
        <v>182</v>
      </c>
      <c r="B22" s="298"/>
      <c r="C22" s="303"/>
      <c r="D22" s="341"/>
      <c r="E22" s="449"/>
      <c r="F22" s="353"/>
      <c r="G22" s="353"/>
      <c r="H22" s="353"/>
      <c r="I22" s="352"/>
      <c r="J22" s="353"/>
      <c r="K22" s="353"/>
      <c r="L22" s="353"/>
      <c r="M22" s="352"/>
      <c r="N22" s="353"/>
      <c r="O22" s="353"/>
      <c r="P22" s="353"/>
      <c r="Q22" s="352"/>
      <c r="R22" s="353"/>
      <c r="S22" s="353"/>
      <c r="T22" s="353"/>
      <c r="U22" s="352"/>
      <c r="V22" s="353"/>
      <c r="W22" s="353"/>
      <c r="X22" s="353"/>
      <c r="Y22" s="352"/>
      <c r="Z22" s="353"/>
      <c r="AA22" s="353"/>
      <c r="AB22" s="353"/>
      <c r="AC22" s="352"/>
      <c r="AD22" s="353"/>
      <c r="AE22" s="353"/>
      <c r="AF22" s="353"/>
      <c r="AG22" s="352"/>
      <c r="AH22" s="353"/>
      <c r="AI22" s="353"/>
      <c r="AJ22" s="353"/>
      <c r="AK22" s="352"/>
      <c r="AL22" s="353"/>
      <c r="AM22" s="353"/>
      <c r="AN22" s="353"/>
      <c r="AO22" s="352"/>
      <c r="AP22" s="353"/>
      <c r="AQ22" s="353"/>
      <c r="AR22" s="353"/>
      <c r="AS22" s="352"/>
      <c r="AT22" s="353"/>
      <c r="AU22" s="353"/>
      <c r="AV22" s="353"/>
      <c r="AW22" s="338">
        <v>1</v>
      </c>
      <c r="AX22" s="356"/>
      <c r="AY22" s="356"/>
      <c r="AZ22" s="356"/>
      <c r="BA22" s="459"/>
      <c r="BB22" s="356"/>
      <c r="BC22" s="356"/>
      <c r="BD22" s="356"/>
      <c r="BE22" s="352"/>
      <c r="BF22" s="353"/>
      <c r="BG22" s="353"/>
      <c r="BH22" s="353"/>
      <c r="BI22" s="334"/>
      <c r="BJ22" s="325">
        <f t="shared" si="2"/>
        <v>1</v>
      </c>
      <c r="BK22" s="109"/>
      <c r="BL22" s="463">
        <f>BL11+BL12</f>
        <v>124</v>
      </c>
      <c r="BM22" s="341" t="s">
        <v>199</v>
      </c>
    </row>
    <row r="23" spans="1:64" s="66" customFormat="1" ht="9.75" customHeight="1">
      <c r="A23" s="310"/>
      <c r="B23" s="310"/>
      <c r="C23" s="310"/>
      <c r="D23" s="344"/>
      <c r="E23" s="450"/>
      <c r="F23" s="358"/>
      <c r="G23" s="358"/>
      <c r="H23" s="358"/>
      <c r="I23" s="357"/>
      <c r="J23" s="358"/>
      <c r="K23" s="358"/>
      <c r="L23" s="358"/>
      <c r="M23" s="352"/>
      <c r="N23" s="358"/>
      <c r="O23" s="358"/>
      <c r="P23" s="358"/>
      <c r="Q23" s="357"/>
      <c r="R23" s="358"/>
      <c r="S23" s="358"/>
      <c r="T23" s="358"/>
      <c r="U23" s="357"/>
      <c r="V23" s="358"/>
      <c r="W23" s="358"/>
      <c r="X23" s="358"/>
      <c r="Y23" s="357"/>
      <c r="Z23" s="358"/>
      <c r="AA23" s="362"/>
      <c r="AB23" s="358"/>
      <c r="AC23" s="357"/>
      <c r="AD23" s="358"/>
      <c r="AE23" s="358"/>
      <c r="AF23" s="358"/>
      <c r="AG23" s="322"/>
      <c r="AH23" s="358"/>
      <c r="AI23" s="358"/>
      <c r="AJ23" s="358"/>
      <c r="AK23" s="357"/>
      <c r="AL23" s="358"/>
      <c r="AM23" s="358"/>
      <c r="AN23" s="358"/>
      <c r="AO23" s="357"/>
      <c r="AP23" s="358"/>
      <c r="AQ23" s="358"/>
      <c r="AR23" s="358"/>
      <c r="AS23" s="357"/>
      <c r="AT23" s="358"/>
      <c r="AU23" s="358"/>
      <c r="AV23" s="358"/>
      <c r="AW23" s="357"/>
      <c r="AX23" s="358"/>
      <c r="AY23" s="358"/>
      <c r="AZ23" s="358"/>
      <c r="BA23" s="450"/>
      <c r="BB23" s="358"/>
      <c r="BC23" s="358"/>
      <c r="BD23" s="358"/>
      <c r="BE23" s="357"/>
      <c r="BF23" s="358"/>
      <c r="BG23" s="358"/>
      <c r="BH23" s="358"/>
      <c r="BJ23" s="325"/>
      <c r="BK23" s="109"/>
      <c r="BL23" s="109"/>
    </row>
    <row r="24" spans="1:64" s="66" customFormat="1" ht="9.75" customHeight="1">
      <c r="A24" s="301" t="s">
        <v>175</v>
      </c>
      <c r="B24" s="304"/>
      <c r="C24" s="297"/>
      <c r="D24" s="340" t="s">
        <v>106</v>
      </c>
      <c r="E24" s="451"/>
      <c r="F24" s="364"/>
      <c r="G24" s="364"/>
      <c r="H24" s="364"/>
      <c r="I24" s="363"/>
      <c r="J24" s="364"/>
      <c r="K24" s="364"/>
      <c r="L24" s="364"/>
      <c r="M24" s="363"/>
      <c r="N24" s="364"/>
      <c r="O24" s="364"/>
      <c r="P24" s="364"/>
      <c r="Q24" s="363"/>
      <c r="R24" s="364"/>
      <c r="S24" s="364"/>
      <c r="T24" s="364"/>
      <c r="U24" s="363"/>
      <c r="V24" s="364"/>
      <c r="W24" s="364"/>
      <c r="X24" s="364"/>
      <c r="Y24" s="363"/>
      <c r="Z24" s="364"/>
      <c r="AA24" s="360"/>
      <c r="AB24" s="324"/>
      <c r="AC24" s="359"/>
      <c r="AD24" s="360"/>
      <c r="AE24" s="360"/>
      <c r="AF24" s="360"/>
      <c r="AG24" s="359"/>
      <c r="AH24" s="361">
        <v>8</v>
      </c>
      <c r="AI24" s="365"/>
      <c r="AJ24" s="364"/>
      <c r="AK24" s="363"/>
      <c r="AL24" s="364"/>
      <c r="AM24" s="364"/>
      <c r="AN24" s="364"/>
      <c r="AO24" s="363"/>
      <c r="AP24" s="364"/>
      <c r="AQ24" s="364"/>
      <c r="AR24" s="364"/>
      <c r="AS24" s="363"/>
      <c r="AT24" s="364"/>
      <c r="AU24" s="364"/>
      <c r="AV24" s="364"/>
      <c r="AW24" s="313"/>
      <c r="AX24" s="336"/>
      <c r="AY24" s="336"/>
      <c r="AZ24" s="336"/>
      <c r="BA24" s="461"/>
      <c r="BB24" s="336"/>
      <c r="BC24" s="336"/>
      <c r="BD24" s="336"/>
      <c r="BE24" s="313"/>
      <c r="BF24" s="336"/>
      <c r="BG24" s="364"/>
      <c r="BH24" s="364"/>
      <c r="BI24" s="375"/>
      <c r="BJ24" s="325">
        <f t="shared" si="2"/>
        <v>8</v>
      </c>
      <c r="BK24" s="109"/>
      <c r="BL24" s="109"/>
    </row>
    <row r="25" spans="1:64" s="66" customFormat="1" ht="9.75" customHeight="1">
      <c r="A25" s="323" t="s">
        <v>177</v>
      </c>
      <c r="B25" s="298"/>
      <c r="C25" s="303"/>
      <c r="D25" s="341"/>
      <c r="E25" s="449"/>
      <c r="F25" s="353"/>
      <c r="G25" s="353"/>
      <c r="H25" s="353"/>
      <c r="I25" s="352"/>
      <c r="J25" s="353"/>
      <c r="K25" s="353"/>
      <c r="L25" s="353"/>
      <c r="M25" s="352"/>
      <c r="N25" s="353"/>
      <c r="O25" s="353"/>
      <c r="P25" s="353"/>
      <c r="Q25" s="352"/>
      <c r="R25" s="353"/>
      <c r="S25" s="353"/>
      <c r="T25" s="353"/>
      <c r="U25" s="352"/>
      <c r="V25" s="353"/>
      <c r="W25" s="353"/>
      <c r="X25" s="353"/>
      <c r="Y25" s="352"/>
      <c r="Z25" s="353"/>
      <c r="AA25" s="325"/>
      <c r="AB25" s="326"/>
      <c r="AC25" s="354"/>
      <c r="AD25" s="326"/>
      <c r="AE25" s="326"/>
      <c r="AF25" s="326"/>
      <c r="AG25" s="354"/>
      <c r="AH25" s="326">
        <v>1</v>
      </c>
      <c r="AI25" s="326"/>
      <c r="AJ25" s="353"/>
      <c r="AK25" s="352"/>
      <c r="AL25" s="353"/>
      <c r="AM25" s="353"/>
      <c r="AN25" s="353"/>
      <c r="AO25" s="352"/>
      <c r="AP25" s="353"/>
      <c r="AQ25" s="353"/>
      <c r="AR25" s="353"/>
      <c r="AS25" s="352"/>
      <c r="AT25" s="353"/>
      <c r="AU25" s="353"/>
      <c r="AV25" s="353"/>
      <c r="AW25" s="306"/>
      <c r="AX25" s="302"/>
      <c r="AY25" s="302"/>
      <c r="AZ25" s="302"/>
      <c r="BA25" s="446"/>
      <c r="BB25" s="302"/>
      <c r="BC25" s="302"/>
      <c r="BD25" s="302"/>
      <c r="BE25" s="306"/>
      <c r="BF25" s="302"/>
      <c r="BG25" s="353"/>
      <c r="BH25" s="353"/>
      <c r="BI25" s="326"/>
      <c r="BJ25" s="325">
        <f t="shared" si="2"/>
        <v>1</v>
      </c>
      <c r="BK25" s="109"/>
      <c r="BL25" s="109"/>
    </row>
    <row r="26" spans="1:64" s="66" customFormat="1" ht="9.75" customHeight="1">
      <c r="A26" s="316" t="s">
        <v>178</v>
      </c>
      <c r="B26" s="298"/>
      <c r="C26" s="303"/>
      <c r="D26" s="341"/>
      <c r="E26" s="449"/>
      <c r="F26" s="353"/>
      <c r="G26" s="353"/>
      <c r="H26" s="353"/>
      <c r="I26" s="352"/>
      <c r="J26" s="353"/>
      <c r="K26" s="353"/>
      <c r="L26" s="353"/>
      <c r="M26" s="352"/>
      <c r="N26" s="353"/>
      <c r="O26" s="353"/>
      <c r="P26" s="353"/>
      <c r="Q26" s="352"/>
      <c r="R26" s="353"/>
      <c r="S26" s="353"/>
      <c r="T26" s="353"/>
      <c r="U26" s="352"/>
      <c r="V26" s="353"/>
      <c r="W26" s="353"/>
      <c r="X26" s="353"/>
      <c r="Y26" s="352"/>
      <c r="Z26" s="353"/>
      <c r="AA26" s="356"/>
      <c r="AB26" s="327"/>
      <c r="AC26" s="328"/>
      <c r="AD26" s="327"/>
      <c r="AE26" s="327"/>
      <c r="AF26" s="327"/>
      <c r="AG26" s="328"/>
      <c r="AH26" s="327">
        <v>4</v>
      </c>
      <c r="AI26" s="327"/>
      <c r="AJ26" s="353"/>
      <c r="AK26" s="352"/>
      <c r="AL26" s="353"/>
      <c r="AM26" s="353"/>
      <c r="AN26" s="353"/>
      <c r="AO26" s="352"/>
      <c r="AP26" s="353"/>
      <c r="AQ26" s="353"/>
      <c r="AR26" s="353"/>
      <c r="AS26" s="352"/>
      <c r="AT26" s="353"/>
      <c r="AU26" s="353"/>
      <c r="AV26" s="353"/>
      <c r="AW26" s="306"/>
      <c r="AX26" s="302"/>
      <c r="AY26" s="302"/>
      <c r="AZ26" s="302"/>
      <c r="BA26" s="446"/>
      <c r="BB26" s="302"/>
      <c r="BC26" s="302"/>
      <c r="BD26" s="302"/>
      <c r="BE26" s="306"/>
      <c r="BF26" s="302"/>
      <c r="BG26" s="353"/>
      <c r="BH26" s="353"/>
      <c r="BI26" s="327"/>
      <c r="BJ26" s="325">
        <f t="shared" si="2"/>
        <v>4</v>
      </c>
      <c r="BK26" s="109"/>
      <c r="BL26" s="109"/>
    </row>
    <row r="27" spans="1:64" s="66" customFormat="1" ht="9.75" customHeight="1">
      <c r="A27" s="317" t="s">
        <v>179</v>
      </c>
      <c r="B27" s="298"/>
      <c r="C27" s="303"/>
      <c r="D27" s="341"/>
      <c r="E27" s="449"/>
      <c r="F27" s="353"/>
      <c r="G27" s="353"/>
      <c r="H27" s="353"/>
      <c r="I27" s="352"/>
      <c r="J27" s="353"/>
      <c r="K27" s="353"/>
      <c r="L27" s="353"/>
      <c r="M27" s="352"/>
      <c r="N27" s="353"/>
      <c r="O27" s="353"/>
      <c r="P27" s="353"/>
      <c r="Q27" s="352"/>
      <c r="R27" s="353"/>
      <c r="S27" s="353"/>
      <c r="T27" s="353"/>
      <c r="U27" s="352"/>
      <c r="V27" s="353"/>
      <c r="W27" s="353"/>
      <c r="X27" s="353"/>
      <c r="Y27" s="352"/>
      <c r="Z27" s="353"/>
      <c r="AA27" s="356"/>
      <c r="AB27" s="329"/>
      <c r="AC27" s="330"/>
      <c r="AD27" s="329"/>
      <c r="AE27" s="329"/>
      <c r="AF27" s="329"/>
      <c r="AG27" s="330"/>
      <c r="AH27" s="329">
        <v>5</v>
      </c>
      <c r="AI27" s="329"/>
      <c r="AJ27" s="353"/>
      <c r="AK27" s="352"/>
      <c r="AL27" s="353"/>
      <c r="AM27" s="353"/>
      <c r="AN27" s="353"/>
      <c r="AO27" s="352"/>
      <c r="AP27" s="353"/>
      <c r="AQ27" s="353"/>
      <c r="AR27" s="353"/>
      <c r="AS27" s="352"/>
      <c r="AT27" s="353"/>
      <c r="AU27" s="353"/>
      <c r="AV27" s="353"/>
      <c r="AW27" s="352"/>
      <c r="AX27" s="353"/>
      <c r="AY27" s="353"/>
      <c r="AZ27" s="353"/>
      <c r="BA27" s="449"/>
      <c r="BB27" s="353"/>
      <c r="BC27" s="353"/>
      <c r="BD27" s="353"/>
      <c r="BE27" s="352"/>
      <c r="BF27" s="353"/>
      <c r="BG27" s="353"/>
      <c r="BH27" s="353"/>
      <c r="BI27" s="329"/>
      <c r="BJ27" s="325">
        <f t="shared" si="2"/>
        <v>5</v>
      </c>
      <c r="BK27" s="109"/>
      <c r="BL27" s="109"/>
    </row>
    <row r="28" spans="1:64" s="66" customFormat="1" ht="9.75" customHeight="1">
      <c r="A28" s="318" t="s">
        <v>180</v>
      </c>
      <c r="B28" s="298"/>
      <c r="C28" s="303"/>
      <c r="D28" s="341"/>
      <c r="E28" s="449"/>
      <c r="F28" s="353"/>
      <c r="G28" s="353"/>
      <c r="H28" s="353"/>
      <c r="I28" s="352"/>
      <c r="J28" s="353"/>
      <c r="K28" s="353"/>
      <c r="L28" s="353"/>
      <c r="M28" s="352"/>
      <c r="N28" s="353"/>
      <c r="O28" s="353"/>
      <c r="P28" s="353"/>
      <c r="Q28" s="352"/>
      <c r="R28" s="353"/>
      <c r="S28" s="353"/>
      <c r="T28" s="353"/>
      <c r="U28" s="352"/>
      <c r="V28" s="353"/>
      <c r="W28" s="353"/>
      <c r="X28" s="353"/>
      <c r="Y28" s="352"/>
      <c r="Z28" s="353"/>
      <c r="AA28" s="356"/>
      <c r="AB28" s="331"/>
      <c r="AC28" s="332"/>
      <c r="AD28" s="331"/>
      <c r="AE28" s="331"/>
      <c r="AF28" s="331"/>
      <c r="AG28" s="332"/>
      <c r="AH28" s="331">
        <v>2</v>
      </c>
      <c r="AI28" s="331"/>
      <c r="AJ28" s="353"/>
      <c r="AK28" s="352"/>
      <c r="AL28" s="353"/>
      <c r="AM28" s="353"/>
      <c r="AN28" s="353"/>
      <c r="AO28" s="352"/>
      <c r="AP28" s="353"/>
      <c r="AQ28" s="353"/>
      <c r="AR28" s="353"/>
      <c r="AS28" s="352"/>
      <c r="AT28" s="353"/>
      <c r="AU28" s="353"/>
      <c r="AV28" s="353"/>
      <c r="AW28" s="352"/>
      <c r="AX28" s="353"/>
      <c r="AY28" s="353"/>
      <c r="AZ28" s="353"/>
      <c r="BA28" s="449"/>
      <c r="BB28" s="353"/>
      <c r="BC28" s="353"/>
      <c r="BD28" s="353"/>
      <c r="BE28" s="352"/>
      <c r="BF28" s="353"/>
      <c r="BG28" s="353"/>
      <c r="BH28" s="353"/>
      <c r="BI28" s="331"/>
      <c r="BJ28" s="325">
        <f t="shared" si="2"/>
        <v>2</v>
      </c>
      <c r="BK28" s="109"/>
      <c r="BL28" s="109"/>
    </row>
    <row r="29" spans="1:64" s="66" customFormat="1" ht="9.75" customHeight="1">
      <c r="A29" s="319" t="s">
        <v>181</v>
      </c>
      <c r="B29" s="298"/>
      <c r="C29" s="303"/>
      <c r="D29" s="341"/>
      <c r="E29" s="449"/>
      <c r="F29" s="353"/>
      <c r="G29" s="353"/>
      <c r="H29" s="353"/>
      <c r="I29" s="352"/>
      <c r="J29" s="353"/>
      <c r="K29" s="353"/>
      <c r="L29" s="353"/>
      <c r="M29" s="352"/>
      <c r="N29" s="353"/>
      <c r="O29" s="353"/>
      <c r="P29" s="353"/>
      <c r="Q29" s="352"/>
      <c r="R29" s="353"/>
      <c r="S29" s="353"/>
      <c r="T29" s="353"/>
      <c r="U29" s="352"/>
      <c r="V29" s="353"/>
      <c r="W29" s="353"/>
      <c r="X29" s="353"/>
      <c r="Y29" s="352"/>
      <c r="Z29" s="353"/>
      <c r="AA29" s="356"/>
      <c r="AB29" s="325"/>
      <c r="AC29" s="339"/>
      <c r="AD29" s="333"/>
      <c r="AE29" s="333"/>
      <c r="AF29" s="333"/>
      <c r="AG29" s="339"/>
      <c r="AH29" s="333">
        <v>3</v>
      </c>
      <c r="AI29" s="333"/>
      <c r="AJ29" s="353"/>
      <c r="AK29" s="352"/>
      <c r="AL29" s="353"/>
      <c r="AM29" s="353"/>
      <c r="AN29" s="353"/>
      <c r="AO29" s="352"/>
      <c r="AP29" s="353"/>
      <c r="AQ29" s="353"/>
      <c r="AR29" s="353"/>
      <c r="AS29" s="352"/>
      <c r="AT29" s="353"/>
      <c r="AU29" s="353"/>
      <c r="AV29" s="353"/>
      <c r="AW29" s="352"/>
      <c r="AX29" s="353"/>
      <c r="AY29" s="353"/>
      <c r="AZ29" s="353"/>
      <c r="BA29" s="449"/>
      <c r="BB29" s="353"/>
      <c r="BC29" s="353"/>
      <c r="BD29" s="353"/>
      <c r="BE29" s="352"/>
      <c r="BF29" s="353"/>
      <c r="BG29" s="353"/>
      <c r="BH29" s="353"/>
      <c r="BI29" s="333"/>
      <c r="BJ29" s="325">
        <f t="shared" si="2"/>
        <v>3</v>
      </c>
      <c r="BK29" s="109"/>
      <c r="BL29" s="109"/>
    </row>
    <row r="30" spans="1:64" s="66" customFormat="1" ht="9.75" customHeight="1">
      <c r="A30" s="320" t="s">
        <v>182</v>
      </c>
      <c r="B30" s="298"/>
      <c r="C30" s="303"/>
      <c r="D30" s="341"/>
      <c r="E30" s="449"/>
      <c r="F30" s="353"/>
      <c r="G30" s="353"/>
      <c r="H30" s="353"/>
      <c r="I30" s="352"/>
      <c r="J30" s="353"/>
      <c r="K30" s="353"/>
      <c r="L30" s="353"/>
      <c r="M30" s="352"/>
      <c r="N30" s="353"/>
      <c r="O30" s="353"/>
      <c r="P30" s="353"/>
      <c r="Q30" s="352"/>
      <c r="R30" s="353"/>
      <c r="S30" s="353"/>
      <c r="T30" s="353"/>
      <c r="U30" s="352"/>
      <c r="V30" s="353"/>
      <c r="W30" s="353"/>
      <c r="X30" s="353"/>
      <c r="Y30" s="352"/>
      <c r="Z30" s="353"/>
      <c r="AA30" s="334">
        <v>1</v>
      </c>
      <c r="AB30" s="356"/>
      <c r="AC30" s="355"/>
      <c r="AD30" s="356"/>
      <c r="AE30" s="356"/>
      <c r="AF30" s="356"/>
      <c r="AG30" s="355"/>
      <c r="AH30" s="356"/>
      <c r="AI30" s="353"/>
      <c r="AJ30" s="353"/>
      <c r="AK30" s="352"/>
      <c r="AL30" s="353"/>
      <c r="AM30" s="353"/>
      <c r="AN30" s="353"/>
      <c r="AO30" s="352"/>
      <c r="AP30" s="353"/>
      <c r="AQ30" s="353"/>
      <c r="AR30" s="353"/>
      <c r="AS30" s="352"/>
      <c r="AT30" s="353"/>
      <c r="AU30" s="302"/>
      <c r="AV30" s="302"/>
      <c r="AW30" s="306"/>
      <c r="AX30" s="302"/>
      <c r="AY30" s="302"/>
      <c r="AZ30" s="302"/>
      <c r="BA30" s="446"/>
      <c r="BB30" s="302"/>
      <c r="BC30" s="302"/>
      <c r="BD30" s="302"/>
      <c r="BE30" s="306"/>
      <c r="BF30" s="302"/>
      <c r="BG30" s="302"/>
      <c r="BH30" s="302"/>
      <c r="BI30" s="334"/>
      <c r="BJ30" s="325">
        <f t="shared" si="2"/>
        <v>1</v>
      </c>
      <c r="BK30" s="109"/>
      <c r="BL30" s="109"/>
    </row>
    <row r="31" spans="1:64" s="303" customFormat="1" ht="9.75" customHeight="1">
      <c r="A31" s="310"/>
      <c r="B31" s="310"/>
      <c r="C31" s="310"/>
      <c r="D31" s="344"/>
      <c r="E31" s="450"/>
      <c r="F31" s="358"/>
      <c r="G31" s="358"/>
      <c r="H31" s="358"/>
      <c r="I31" s="357"/>
      <c r="J31" s="358"/>
      <c r="K31" s="358"/>
      <c r="L31" s="358"/>
      <c r="M31" s="357"/>
      <c r="N31" s="358"/>
      <c r="O31" s="358"/>
      <c r="P31" s="358"/>
      <c r="Q31" s="357"/>
      <c r="R31" s="358"/>
      <c r="S31" s="358"/>
      <c r="T31" s="358"/>
      <c r="U31" s="357"/>
      <c r="V31" s="358"/>
      <c r="W31" s="358"/>
      <c r="X31" s="358"/>
      <c r="Y31" s="357"/>
      <c r="Z31" s="358"/>
      <c r="AA31" s="358"/>
      <c r="AB31" s="358"/>
      <c r="AC31" s="357"/>
      <c r="AD31" s="358"/>
      <c r="AE31" s="358"/>
      <c r="AF31" s="358"/>
      <c r="AG31" s="357"/>
      <c r="AH31" s="358"/>
      <c r="AI31" s="358"/>
      <c r="AJ31" s="358"/>
      <c r="AK31" s="357"/>
      <c r="AL31" s="358"/>
      <c r="AM31" s="358"/>
      <c r="AN31" s="358"/>
      <c r="AO31" s="357"/>
      <c r="AP31" s="358"/>
      <c r="AQ31" s="358"/>
      <c r="AR31" s="358"/>
      <c r="AS31" s="357"/>
      <c r="AT31" s="358"/>
      <c r="AU31" s="362"/>
      <c r="AV31" s="362"/>
      <c r="AW31" s="322"/>
      <c r="AX31" s="362"/>
      <c r="AY31" s="362"/>
      <c r="AZ31" s="362"/>
      <c r="BA31" s="462"/>
      <c r="BB31" s="362"/>
      <c r="BC31" s="362"/>
      <c r="BD31" s="362"/>
      <c r="BE31" s="322"/>
      <c r="BF31" s="362"/>
      <c r="BG31" s="362"/>
      <c r="BH31" s="362"/>
      <c r="BJ31" s="325"/>
      <c r="BK31" s="353"/>
      <c r="BL31" s="353"/>
    </row>
    <row r="32" spans="1:64" s="303" customFormat="1" ht="9.75" customHeight="1">
      <c r="A32" s="312" t="s">
        <v>175</v>
      </c>
      <c r="B32" s="312"/>
      <c r="C32" s="297"/>
      <c r="D32" s="340" t="s">
        <v>54</v>
      </c>
      <c r="E32" s="451"/>
      <c r="F32" s="364"/>
      <c r="G32" s="364"/>
      <c r="H32" s="364"/>
      <c r="I32" s="363"/>
      <c r="J32" s="364"/>
      <c r="K32" s="364"/>
      <c r="L32" s="364"/>
      <c r="M32" s="352"/>
      <c r="N32" s="364"/>
      <c r="O32" s="364"/>
      <c r="P32" s="364"/>
      <c r="Q32" s="363"/>
      <c r="R32" s="364"/>
      <c r="S32" s="360"/>
      <c r="T32" s="324"/>
      <c r="U32" s="359"/>
      <c r="V32" s="360"/>
      <c r="W32" s="360"/>
      <c r="X32" s="360"/>
      <c r="Y32" s="359"/>
      <c r="Z32" s="361">
        <v>8</v>
      </c>
      <c r="AA32" s="364"/>
      <c r="AB32" s="364"/>
      <c r="AC32" s="363"/>
      <c r="AD32" s="364"/>
      <c r="AE32" s="364"/>
      <c r="AF32" s="364"/>
      <c r="AG32" s="363"/>
      <c r="AH32" s="364"/>
      <c r="AI32" s="364"/>
      <c r="AJ32" s="364"/>
      <c r="AK32" s="363"/>
      <c r="AL32" s="364"/>
      <c r="AM32" s="364"/>
      <c r="AN32" s="364"/>
      <c r="AO32" s="363"/>
      <c r="AP32" s="364"/>
      <c r="AQ32" s="364"/>
      <c r="AR32" s="364"/>
      <c r="AS32" s="363"/>
      <c r="AT32" s="364"/>
      <c r="AU32" s="336"/>
      <c r="AV32" s="336"/>
      <c r="AW32" s="313"/>
      <c r="AX32" s="336"/>
      <c r="AY32" s="336"/>
      <c r="AZ32" s="336"/>
      <c r="BA32" s="461"/>
      <c r="BB32" s="336"/>
      <c r="BC32" s="336"/>
      <c r="BD32" s="336"/>
      <c r="BE32" s="313"/>
      <c r="BF32" s="336"/>
      <c r="BG32" s="336"/>
      <c r="BH32" s="336"/>
      <c r="BI32" s="375"/>
      <c r="BJ32" s="325">
        <f t="shared" si="2"/>
        <v>8</v>
      </c>
      <c r="BK32" s="353"/>
      <c r="BL32" s="353"/>
    </row>
    <row r="33" spans="1:64" s="303" customFormat="1" ht="9.75" customHeight="1">
      <c r="A33" s="323" t="s">
        <v>177</v>
      </c>
      <c r="D33" s="341"/>
      <c r="E33" s="449"/>
      <c r="F33" s="353"/>
      <c r="G33" s="353"/>
      <c r="H33" s="353"/>
      <c r="I33" s="352"/>
      <c r="J33" s="353"/>
      <c r="K33" s="353"/>
      <c r="L33" s="353"/>
      <c r="M33" s="352"/>
      <c r="N33" s="353"/>
      <c r="O33" s="353"/>
      <c r="P33" s="353"/>
      <c r="Q33" s="352"/>
      <c r="R33" s="353"/>
      <c r="S33" s="325"/>
      <c r="T33" s="326"/>
      <c r="U33" s="354"/>
      <c r="V33" s="326"/>
      <c r="W33" s="326"/>
      <c r="X33" s="326"/>
      <c r="Y33" s="354"/>
      <c r="Z33" s="326">
        <v>1</v>
      </c>
      <c r="AA33" s="326"/>
      <c r="AB33" s="353"/>
      <c r="AC33" s="352"/>
      <c r="AD33" s="353"/>
      <c r="AE33" s="353"/>
      <c r="AF33" s="353"/>
      <c r="AG33" s="352"/>
      <c r="AH33" s="353"/>
      <c r="AI33" s="353"/>
      <c r="AJ33" s="353"/>
      <c r="AK33" s="352"/>
      <c r="AL33" s="353"/>
      <c r="AM33" s="353"/>
      <c r="AN33" s="353"/>
      <c r="AO33" s="352"/>
      <c r="AP33" s="353"/>
      <c r="AQ33" s="353"/>
      <c r="AR33" s="353"/>
      <c r="AS33" s="352"/>
      <c r="AT33" s="353"/>
      <c r="AU33" s="302"/>
      <c r="AV33" s="302"/>
      <c r="AW33" s="306"/>
      <c r="AX33" s="302"/>
      <c r="AY33" s="302"/>
      <c r="AZ33" s="302"/>
      <c r="BA33" s="446"/>
      <c r="BB33" s="302"/>
      <c r="BC33" s="302"/>
      <c r="BD33" s="302"/>
      <c r="BE33" s="306"/>
      <c r="BF33" s="302"/>
      <c r="BG33" s="302"/>
      <c r="BH33" s="302"/>
      <c r="BI33" s="326"/>
      <c r="BJ33" s="325">
        <f t="shared" si="2"/>
        <v>1</v>
      </c>
      <c r="BK33" s="353"/>
      <c r="BL33" s="353"/>
    </row>
    <row r="34" spans="1:64" s="298" customFormat="1" ht="9.75" customHeight="1">
      <c r="A34" s="316" t="s">
        <v>178</v>
      </c>
      <c r="B34" s="303"/>
      <c r="C34" s="303"/>
      <c r="D34" s="341"/>
      <c r="E34" s="449"/>
      <c r="F34" s="353"/>
      <c r="G34" s="353"/>
      <c r="H34" s="353"/>
      <c r="I34" s="352"/>
      <c r="J34" s="353"/>
      <c r="K34" s="353"/>
      <c r="L34" s="353"/>
      <c r="M34" s="352"/>
      <c r="N34" s="353"/>
      <c r="O34" s="353"/>
      <c r="P34" s="353"/>
      <c r="Q34" s="352"/>
      <c r="R34" s="353"/>
      <c r="S34" s="356"/>
      <c r="T34" s="327"/>
      <c r="U34" s="328"/>
      <c r="V34" s="327"/>
      <c r="W34" s="327"/>
      <c r="X34" s="327"/>
      <c r="Y34" s="328"/>
      <c r="Z34" s="327">
        <v>4</v>
      </c>
      <c r="AA34" s="327"/>
      <c r="AB34" s="353"/>
      <c r="AC34" s="352"/>
      <c r="AD34" s="353"/>
      <c r="AE34" s="353"/>
      <c r="AF34" s="353"/>
      <c r="AG34" s="352"/>
      <c r="AH34" s="353"/>
      <c r="AI34" s="353"/>
      <c r="AJ34" s="353"/>
      <c r="AK34" s="352"/>
      <c r="AL34" s="353"/>
      <c r="AM34" s="353"/>
      <c r="AN34" s="353"/>
      <c r="AO34" s="352"/>
      <c r="AP34" s="353"/>
      <c r="AQ34" s="353"/>
      <c r="AR34" s="353"/>
      <c r="AS34" s="352"/>
      <c r="AT34" s="353"/>
      <c r="AU34" s="302"/>
      <c r="AV34" s="302"/>
      <c r="AW34" s="306"/>
      <c r="AX34" s="302"/>
      <c r="AY34" s="302"/>
      <c r="AZ34" s="302"/>
      <c r="BA34" s="446"/>
      <c r="BB34" s="302"/>
      <c r="BC34" s="302"/>
      <c r="BD34" s="302"/>
      <c r="BE34" s="306"/>
      <c r="BF34" s="302"/>
      <c r="BG34" s="302"/>
      <c r="BH34" s="302"/>
      <c r="BI34" s="327"/>
      <c r="BJ34" s="325">
        <f t="shared" si="2"/>
        <v>4</v>
      </c>
      <c r="BK34" s="369"/>
      <c r="BL34" s="369"/>
    </row>
    <row r="35" spans="1:64" s="298" customFormat="1" ht="9.75" customHeight="1">
      <c r="A35" s="317" t="s">
        <v>179</v>
      </c>
      <c r="B35" s="303"/>
      <c r="C35" s="303"/>
      <c r="D35" s="341"/>
      <c r="E35" s="449"/>
      <c r="F35" s="353"/>
      <c r="G35" s="353"/>
      <c r="H35" s="353"/>
      <c r="I35" s="352"/>
      <c r="J35" s="353"/>
      <c r="K35" s="353"/>
      <c r="L35" s="353"/>
      <c r="M35" s="352"/>
      <c r="N35" s="353"/>
      <c r="O35" s="353"/>
      <c r="P35" s="353"/>
      <c r="Q35" s="352"/>
      <c r="R35" s="353"/>
      <c r="S35" s="356"/>
      <c r="T35" s="329"/>
      <c r="U35" s="330"/>
      <c r="V35" s="329"/>
      <c r="W35" s="329"/>
      <c r="X35" s="329"/>
      <c r="Y35" s="330"/>
      <c r="Z35" s="329">
        <v>5</v>
      </c>
      <c r="AA35" s="329"/>
      <c r="AB35" s="353"/>
      <c r="AC35" s="352"/>
      <c r="AD35" s="353"/>
      <c r="AE35" s="353"/>
      <c r="AF35" s="353"/>
      <c r="AG35" s="352"/>
      <c r="AH35" s="353"/>
      <c r="AI35" s="353"/>
      <c r="AJ35" s="353"/>
      <c r="AK35" s="352"/>
      <c r="AL35" s="353"/>
      <c r="AM35" s="353"/>
      <c r="AN35" s="353"/>
      <c r="AO35" s="352"/>
      <c r="AP35" s="353"/>
      <c r="AQ35" s="353"/>
      <c r="AR35" s="353"/>
      <c r="AS35" s="352"/>
      <c r="AT35" s="353"/>
      <c r="AU35" s="302"/>
      <c r="AV35" s="302"/>
      <c r="AW35" s="306"/>
      <c r="AX35" s="302"/>
      <c r="AY35" s="302"/>
      <c r="AZ35" s="302"/>
      <c r="BA35" s="446"/>
      <c r="BB35" s="302"/>
      <c r="BC35" s="302"/>
      <c r="BD35" s="302"/>
      <c r="BE35" s="306"/>
      <c r="BF35" s="302"/>
      <c r="BG35" s="302"/>
      <c r="BH35" s="302"/>
      <c r="BI35" s="329"/>
      <c r="BJ35" s="325">
        <f t="shared" si="2"/>
        <v>5</v>
      </c>
      <c r="BK35" s="369"/>
      <c r="BL35" s="369"/>
    </row>
    <row r="36" spans="1:64" s="298" customFormat="1" ht="9.75" customHeight="1">
      <c r="A36" s="318" t="s">
        <v>180</v>
      </c>
      <c r="B36" s="303"/>
      <c r="C36" s="303"/>
      <c r="D36" s="341"/>
      <c r="E36" s="449"/>
      <c r="F36" s="353"/>
      <c r="G36" s="353"/>
      <c r="H36" s="353"/>
      <c r="I36" s="352"/>
      <c r="J36" s="353"/>
      <c r="K36" s="353"/>
      <c r="L36" s="353"/>
      <c r="M36" s="352"/>
      <c r="N36" s="353"/>
      <c r="O36" s="353"/>
      <c r="P36" s="353"/>
      <c r="Q36" s="352"/>
      <c r="R36" s="353"/>
      <c r="S36" s="356"/>
      <c r="T36" s="331"/>
      <c r="U36" s="332"/>
      <c r="V36" s="331"/>
      <c r="W36" s="331"/>
      <c r="X36" s="331"/>
      <c r="Y36" s="332"/>
      <c r="Z36" s="331">
        <v>2</v>
      </c>
      <c r="AA36" s="331"/>
      <c r="AB36" s="353"/>
      <c r="AC36" s="352"/>
      <c r="AD36" s="353"/>
      <c r="AE36" s="353"/>
      <c r="AF36" s="353"/>
      <c r="AG36" s="352"/>
      <c r="AH36" s="353"/>
      <c r="AI36" s="353"/>
      <c r="AJ36" s="353"/>
      <c r="AK36" s="352"/>
      <c r="AL36" s="353"/>
      <c r="AM36" s="353"/>
      <c r="AN36" s="353"/>
      <c r="AO36" s="352"/>
      <c r="AP36" s="353"/>
      <c r="AQ36" s="353"/>
      <c r="AR36" s="353"/>
      <c r="AS36" s="352"/>
      <c r="AT36" s="353"/>
      <c r="AU36" s="302"/>
      <c r="AV36" s="302"/>
      <c r="AW36" s="306"/>
      <c r="AX36" s="302"/>
      <c r="AY36" s="302"/>
      <c r="AZ36" s="302"/>
      <c r="BA36" s="446"/>
      <c r="BB36" s="302"/>
      <c r="BC36" s="302"/>
      <c r="BD36" s="302"/>
      <c r="BE36" s="306"/>
      <c r="BF36" s="302"/>
      <c r="BG36" s="302"/>
      <c r="BH36" s="302"/>
      <c r="BI36" s="331"/>
      <c r="BJ36" s="325">
        <f t="shared" si="2"/>
        <v>2</v>
      </c>
      <c r="BK36" s="369"/>
      <c r="BL36" s="369"/>
    </row>
    <row r="37" spans="1:64" s="298" customFormat="1" ht="9.75" customHeight="1">
      <c r="A37" s="319" t="s">
        <v>181</v>
      </c>
      <c r="B37" s="303"/>
      <c r="C37" s="303"/>
      <c r="D37" s="341"/>
      <c r="E37" s="449"/>
      <c r="F37" s="353"/>
      <c r="G37" s="353"/>
      <c r="H37" s="353"/>
      <c r="I37" s="352"/>
      <c r="J37" s="353"/>
      <c r="K37" s="353"/>
      <c r="L37" s="353"/>
      <c r="M37" s="352"/>
      <c r="N37" s="353"/>
      <c r="O37" s="353"/>
      <c r="P37" s="353"/>
      <c r="Q37" s="352"/>
      <c r="R37" s="353"/>
      <c r="S37" s="356"/>
      <c r="T37" s="325"/>
      <c r="U37" s="339"/>
      <c r="V37" s="333"/>
      <c r="W37" s="333"/>
      <c r="X37" s="333"/>
      <c r="Y37" s="339"/>
      <c r="Z37" s="333">
        <v>3</v>
      </c>
      <c r="AA37" s="333"/>
      <c r="AB37" s="353"/>
      <c r="AC37" s="352"/>
      <c r="AD37" s="353"/>
      <c r="AE37" s="353"/>
      <c r="AF37" s="353"/>
      <c r="AG37" s="352"/>
      <c r="AH37" s="353"/>
      <c r="AI37" s="353"/>
      <c r="AJ37" s="353"/>
      <c r="AK37" s="352"/>
      <c r="AL37" s="353"/>
      <c r="AM37" s="353"/>
      <c r="AN37" s="353"/>
      <c r="AO37" s="352"/>
      <c r="AP37" s="353"/>
      <c r="AQ37" s="353"/>
      <c r="AR37" s="353"/>
      <c r="AS37" s="352"/>
      <c r="AT37" s="353"/>
      <c r="AU37" s="302"/>
      <c r="AV37" s="302"/>
      <c r="AW37" s="306"/>
      <c r="AX37" s="302"/>
      <c r="AY37" s="302"/>
      <c r="AZ37" s="302"/>
      <c r="BA37" s="446"/>
      <c r="BB37" s="302"/>
      <c r="BC37" s="302"/>
      <c r="BD37" s="302"/>
      <c r="BE37" s="306"/>
      <c r="BF37" s="302"/>
      <c r="BG37" s="302"/>
      <c r="BH37" s="302"/>
      <c r="BI37" s="333"/>
      <c r="BJ37" s="325">
        <f t="shared" si="2"/>
        <v>3</v>
      </c>
      <c r="BK37" s="369"/>
      <c r="BL37" s="369"/>
    </row>
    <row r="38" spans="1:64" s="298" customFormat="1" ht="9.75" customHeight="1">
      <c r="A38" s="320" t="s">
        <v>182</v>
      </c>
      <c r="B38" s="303"/>
      <c r="C38" s="303"/>
      <c r="D38" s="341"/>
      <c r="E38" s="449"/>
      <c r="F38" s="353"/>
      <c r="G38" s="353"/>
      <c r="H38" s="353"/>
      <c r="I38" s="352"/>
      <c r="J38" s="353"/>
      <c r="K38" s="353"/>
      <c r="L38" s="353"/>
      <c r="M38" s="352"/>
      <c r="N38" s="353"/>
      <c r="O38" s="353"/>
      <c r="P38" s="353"/>
      <c r="Q38" s="352"/>
      <c r="R38" s="353"/>
      <c r="S38" s="334">
        <v>1</v>
      </c>
      <c r="T38" s="356"/>
      <c r="U38" s="355"/>
      <c r="V38" s="356"/>
      <c r="W38" s="356"/>
      <c r="X38" s="356"/>
      <c r="Y38" s="355"/>
      <c r="Z38" s="356"/>
      <c r="AA38" s="353"/>
      <c r="AB38" s="353"/>
      <c r="AC38" s="352"/>
      <c r="AD38" s="353"/>
      <c r="AE38" s="353"/>
      <c r="AF38" s="353"/>
      <c r="AG38" s="352"/>
      <c r="AH38" s="353"/>
      <c r="AI38" s="353"/>
      <c r="AJ38" s="353"/>
      <c r="AK38" s="352"/>
      <c r="AL38" s="353"/>
      <c r="AM38" s="353"/>
      <c r="AN38" s="353"/>
      <c r="AO38" s="352"/>
      <c r="AP38" s="353"/>
      <c r="AQ38" s="353"/>
      <c r="AR38" s="353"/>
      <c r="AS38" s="352"/>
      <c r="AT38" s="353"/>
      <c r="AU38" s="302"/>
      <c r="AV38" s="302"/>
      <c r="AW38" s="306"/>
      <c r="AX38" s="302"/>
      <c r="AY38" s="302"/>
      <c r="AZ38" s="302"/>
      <c r="BA38" s="446"/>
      <c r="BB38" s="302"/>
      <c r="BC38" s="302"/>
      <c r="BD38" s="302"/>
      <c r="BE38" s="306"/>
      <c r="BF38" s="302"/>
      <c r="BG38" s="302"/>
      <c r="BH38" s="302"/>
      <c r="BI38" s="334"/>
      <c r="BJ38" s="325">
        <f t="shared" si="2"/>
        <v>1</v>
      </c>
      <c r="BK38" s="369"/>
      <c r="BL38" s="369"/>
    </row>
    <row r="39" spans="1:64" s="298" customFormat="1" ht="9.75" customHeight="1">
      <c r="A39" s="310"/>
      <c r="B39" s="310"/>
      <c r="C39" s="310"/>
      <c r="D39" s="341"/>
      <c r="E39" s="449"/>
      <c r="F39" s="353"/>
      <c r="G39" s="353"/>
      <c r="H39" s="353"/>
      <c r="I39" s="352"/>
      <c r="J39" s="353"/>
      <c r="K39" s="353"/>
      <c r="L39" s="353"/>
      <c r="M39" s="352"/>
      <c r="N39" s="353"/>
      <c r="O39" s="353"/>
      <c r="P39" s="353"/>
      <c r="Q39" s="352"/>
      <c r="R39" s="353"/>
      <c r="S39" s="353"/>
      <c r="T39" s="353"/>
      <c r="U39" s="352"/>
      <c r="V39" s="353"/>
      <c r="W39" s="353"/>
      <c r="X39" s="353"/>
      <c r="Y39" s="352"/>
      <c r="Z39" s="353"/>
      <c r="AA39" s="353"/>
      <c r="AB39" s="353"/>
      <c r="AC39" s="352"/>
      <c r="AD39" s="353"/>
      <c r="AE39" s="353"/>
      <c r="AF39" s="353"/>
      <c r="AG39" s="352"/>
      <c r="AH39" s="353"/>
      <c r="AI39" s="353"/>
      <c r="AJ39" s="353"/>
      <c r="AK39" s="352"/>
      <c r="AL39" s="353"/>
      <c r="AM39" s="353"/>
      <c r="AN39" s="353"/>
      <c r="AO39" s="352"/>
      <c r="AP39" s="353"/>
      <c r="AQ39" s="353"/>
      <c r="AR39" s="353"/>
      <c r="AS39" s="352"/>
      <c r="AT39" s="353"/>
      <c r="AU39" s="302"/>
      <c r="AV39" s="302"/>
      <c r="AW39" s="306"/>
      <c r="AX39" s="302"/>
      <c r="AY39" s="302"/>
      <c r="AZ39" s="302"/>
      <c r="BA39" s="446"/>
      <c r="BB39" s="302"/>
      <c r="BC39" s="302"/>
      <c r="BD39" s="302"/>
      <c r="BE39" s="322"/>
      <c r="BF39" s="362"/>
      <c r="BG39" s="362"/>
      <c r="BH39" s="362"/>
      <c r="BJ39" s="325"/>
      <c r="BK39" s="369"/>
      <c r="BL39" s="369"/>
    </row>
    <row r="40" spans="1:64" s="303" customFormat="1" ht="9.75" customHeight="1">
      <c r="A40" s="301" t="s">
        <v>175</v>
      </c>
      <c r="B40" s="301"/>
      <c r="D40" s="340" t="s">
        <v>107</v>
      </c>
      <c r="E40" s="451"/>
      <c r="F40" s="364"/>
      <c r="G40" s="364"/>
      <c r="H40" s="364"/>
      <c r="I40" s="363"/>
      <c r="J40" s="364"/>
      <c r="K40" s="364"/>
      <c r="L40" s="364"/>
      <c r="M40" s="363"/>
      <c r="N40" s="364"/>
      <c r="O40" s="364"/>
      <c r="P40" s="364"/>
      <c r="Q40" s="363"/>
      <c r="R40" s="364"/>
      <c r="S40" s="364"/>
      <c r="T40" s="364"/>
      <c r="U40" s="363"/>
      <c r="V40" s="364"/>
      <c r="W40" s="364"/>
      <c r="X40" s="364"/>
      <c r="Y40" s="363"/>
      <c r="Z40" s="364"/>
      <c r="AA40" s="364"/>
      <c r="AB40" s="364"/>
      <c r="AC40" s="366"/>
      <c r="AD40" s="335"/>
      <c r="AE40" s="367"/>
      <c r="AF40" s="367"/>
      <c r="AG40" s="366"/>
      <c r="AH40" s="367"/>
      <c r="AI40" s="367"/>
      <c r="AJ40" s="368">
        <v>8</v>
      </c>
      <c r="AK40" s="313"/>
      <c r="AL40" s="364"/>
      <c r="AM40" s="364"/>
      <c r="AN40" s="364"/>
      <c r="AO40" s="363"/>
      <c r="AP40" s="364"/>
      <c r="AQ40" s="364"/>
      <c r="AR40" s="364"/>
      <c r="AS40" s="363"/>
      <c r="AT40" s="364"/>
      <c r="AU40" s="336"/>
      <c r="AV40" s="336"/>
      <c r="AW40" s="313"/>
      <c r="AX40" s="336"/>
      <c r="AY40" s="336"/>
      <c r="AZ40" s="336"/>
      <c r="BA40" s="461"/>
      <c r="BB40" s="336"/>
      <c r="BC40" s="336"/>
      <c r="BD40" s="336"/>
      <c r="BE40" s="306"/>
      <c r="BF40" s="302"/>
      <c r="BG40" s="302"/>
      <c r="BH40" s="302"/>
      <c r="BI40" s="375"/>
      <c r="BJ40" s="325">
        <f t="shared" si="2"/>
        <v>8</v>
      </c>
      <c r="BK40" s="353"/>
      <c r="BL40" s="353"/>
    </row>
    <row r="41" spans="1:64" s="298" customFormat="1" ht="9.75" customHeight="1">
      <c r="A41" s="323" t="s">
        <v>177</v>
      </c>
      <c r="D41" s="341"/>
      <c r="E41" s="449"/>
      <c r="F41" s="369"/>
      <c r="G41" s="369"/>
      <c r="H41" s="369"/>
      <c r="I41" s="352"/>
      <c r="J41" s="369"/>
      <c r="K41" s="369"/>
      <c r="L41" s="353"/>
      <c r="M41" s="352"/>
      <c r="N41" s="369"/>
      <c r="O41" s="369"/>
      <c r="P41" s="369"/>
      <c r="Q41" s="352"/>
      <c r="R41" s="369"/>
      <c r="S41" s="369"/>
      <c r="T41" s="353"/>
      <c r="U41" s="352"/>
      <c r="V41" s="369"/>
      <c r="W41" s="369"/>
      <c r="X41" s="369"/>
      <c r="Y41" s="352"/>
      <c r="Z41" s="369"/>
      <c r="AA41" s="369"/>
      <c r="AB41" s="353"/>
      <c r="AC41" s="337"/>
      <c r="AD41" s="326"/>
      <c r="AE41" s="326"/>
      <c r="AF41" s="326"/>
      <c r="AG41" s="354"/>
      <c r="AH41" s="326"/>
      <c r="AI41" s="326"/>
      <c r="AJ41" s="326">
        <v>1</v>
      </c>
      <c r="AK41" s="326"/>
      <c r="AL41" s="369"/>
      <c r="AM41" s="369"/>
      <c r="AN41" s="369"/>
      <c r="AO41" s="352"/>
      <c r="AP41" s="369"/>
      <c r="AQ41" s="369"/>
      <c r="AR41" s="353"/>
      <c r="AS41" s="352"/>
      <c r="AT41" s="369"/>
      <c r="AU41" s="370"/>
      <c r="AV41" s="370"/>
      <c r="AW41" s="306"/>
      <c r="AX41" s="302"/>
      <c r="AY41" s="302"/>
      <c r="AZ41" s="302"/>
      <c r="BA41" s="446"/>
      <c r="BB41" s="302"/>
      <c r="BC41" s="302"/>
      <c r="BD41" s="302"/>
      <c r="BE41" s="306"/>
      <c r="BF41" s="302"/>
      <c r="BG41" s="302"/>
      <c r="BH41" s="370"/>
      <c r="BI41" s="326"/>
      <c r="BJ41" s="325">
        <f t="shared" si="2"/>
        <v>1</v>
      </c>
      <c r="BK41" s="369"/>
      <c r="BL41" s="369"/>
    </row>
    <row r="42" spans="1:64" s="298" customFormat="1" ht="9.75" customHeight="1">
      <c r="A42" s="316" t="s">
        <v>178</v>
      </c>
      <c r="D42" s="341"/>
      <c r="E42" s="449"/>
      <c r="F42" s="369"/>
      <c r="G42" s="369"/>
      <c r="H42" s="369"/>
      <c r="I42" s="352"/>
      <c r="J42" s="369"/>
      <c r="K42" s="369"/>
      <c r="L42" s="353"/>
      <c r="M42" s="352"/>
      <c r="N42" s="369"/>
      <c r="O42" s="369"/>
      <c r="P42" s="369"/>
      <c r="Q42" s="352"/>
      <c r="R42" s="369"/>
      <c r="S42" s="369"/>
      <c r="T42" s="353"/>
      <c r="U42" s="352"/>
      <c r="V42" s="369"/>
      <c r="W42" s="369"/>
      <c r="X42" s="369"/>
      <c r="Y42" s="352"/>
      <c r="Z42" s="369"/>
      <c r="AA42" s="369"/>
      <c r="AB42" s="353"/>
      <c r="AC42" s="355"/>
      <c r="AD42" s="327"/>
      <c r="AE42" s="327"/>
      <c r="AF42" s="327"/>
      <c r="AG42" s="328"/>
      <c r="AH42" s="327"/>
      <c r="AI42" s="327"/>
      <c r="AJ42" s="327">
        <v>5</v>
      </c>
      <c r="AK42" s="327"/>
      <c r="AL42" s="374" t="s">
        <v>187</v>
      </c>
      <c r="AM42" s="369"/>
      <c r="AN42" s="369"/>
      <c r="AO42" s="352"/>
      <c r="AP42" s="369"/>
      <c r="AQ42" s="369"/>
      <c r="AR42" s="353"/>
      <c r="AS42" s="352"/>
      <c r="AT42" s="369"/>
      <c r="AU42" s="370"/>
      <c r="AV42" s="370"/>
      <c r="AW42" s="306"/>
      <c r="AX42" s="302"/>
      <c r="AY42" s="302"/>
      <c r="AZ42" s="302"/>
      <c r="BA42" s="446"/>
      <c r="BB42" s="302"/>
      <c r="BC42" s="302"/>
      <c r="BD42" s="302"/>
      <c r="BE42" s="306"/>
      <c r="BF42" s="302"/>
      <c r="BG42" s="302"/>
      <c r="BH42" s="370"/>
      <c r="BI42" s="327"/>
      <c r="BJ42" s="325">
        <f t="shared" si="2"/>
        <v>5</v>
      </c>
      <c r="BK42" s="369"/>
      <c r="BL42" s="369"/>
    </row>
    <row r="43" spans="1:64" s="298" customFormat="1" ht="9.75" customHeight="1">
      <c r="A43" s="317" t="s">
        <v>179</v>
      </c>
      <c r="D43" s="345"/>
      <c r="E43" s="449"/>
      <c r="F43" s="369"/>
      <c r="G43" s="369"/>
      <c r="H43" s="369"/>
      <c r="I43" s="352"/>
      <c r="J43" s="369"/>
      <c r="K43" s="369"/>
      <c r="L43" s="353"/>
      <c r="M43" s="352"/>
      <c r="N43" s="369"/>
      <c r="O43" s="369"/>
      <c r="P43" s="369"/>
      <c r="Q43" s="352"/>
      <c r="R43" s="369"/>
      <c r="S43" s="369"/>
      <c r="T43" s="353"/>
      <c r="U43" s="352"/>
      <c r="V43" s="369"/>
      <c r="W43" s="369"/>
      <c r="X43" s="369"/>
      <c r="Y43" s="352"/>
      <c r="Z43" s="369"/>
      <c r="AA43" s="369"/>
      <c r="AB43" s="353"/>
      <c r="AC43" s="355"/>
      <c r="AD43" s="329"/>
      <c r="AE43" s="329"/>
      <c r="AF43" s="329"/>
      <c r="AG43" s="330"/>
      <c r="AH43" s="329"/>
      <c r="AI43" s="329"/>
      <c r="AJ43" s="329">
        <v>6</v>
      </c>
      <c r="AK43" s="329"/>
      <c r="AL43" s="369"/>
      <c r="AM43" s="369"/>
      <c r="AN43" s="369"/>
      <c r="AO43" s="352"/>
      <c r="AP43" s="369"/>
      <c r="AQ43" s="369"/>
      <c r="AR43" s="353"/>
      <c r="AS43" s="352"/>
      <c r="AT43" s="369"/>
      <c r="AU43" s="370"/>
      <c r="AV43" s="370"/>
      <c r="AW43" s="306"/>
      <c r="AX43" s="302"/>
      <c r="AY43" s="302"/>
      <c r="AZ43" s="302"/>
      <c r="BA43" s="446"/>
      <c r="BB43" s="302"/>
      <c r="BC43" s="302"/>
      <c r="BD43" s="302"/>
      <c r="BE43" s="306"/>
      <c r="BF43" s="302"/>
      <c r="BG43" s="302"/>
      <c r="BH43" s="370"/>
      <c r="BI43" s="329"/>
      <c r="BJ43" s="325">
        <f t="shared" si="2"/>
        <v>6</v>
      </c>
      <c r="BK43" s="369"/>
      <c r="BL43" s="369"/>
    </row>
    <row r="44" spans="1:64" s="298" customFormat="1" ht="9.75" customHeight="1">
      <c r="A44" s="318" t="s">
        <v>180</v>
      </c>
      <c r="D44" s="341"/>
      <c r="E44" s="449"/>
      <c r="F44" s="369"/>
      <c r="G44" s="369"/>
      <c r="H44" s="369"/>
      <c r="I44" s="352"/>
      <c r="J44" s="369"/>
      <c r="K44" s="369"/>
      <c r="L44" s="353"/>
      <c r="M44" s="352"/>
      <c r="N44" s="369"/>
      <c r="O44" s="369"/>
      <c r="P44" s="369"/>
      <c r="Q44" s="352"/>
      <c r="R44" s="369"/>
      <c r="S44" s="369"/>
      <c r="T44" s="353"/>
      <c r="U44" s="352"/>
      <c r="V44" s="369"/>
      <c r="W44" s="369"/>
      <c r="X44" s="369"/>
      <c r="Y44" s="352"/>
      <c r="Z44" s="369"/>
      <c r="AA44" s="369"/>
      <c r="AB44" s="353"/>
      <c r="AC44" s="355"/>
      <c r="AD44" s="331"/>
      <c r="AE44" s="331"/>
      <c r="AF44" s="331"/>
      <c r="AG44" s="332"/>
      <c r="AH44" s="331"/>
      <c r="AI44" s="331"/>
      <c r="AJ44" s="331">
        <v>3</v>
      </c>
      <c r="AK44" s="331"/>
      <c r="AL44" s="369"/>
      <c r="AM44" s="369"/>
      <c r="AN44" s="369"/>
      <c r="AO44" s="352"/>
      <c r="AP44" s="369"/>
      <c r="AQ44" s="369"/>
      <c r="AR44" s="353"/>
      <c r="AS44" s="352"/>
      <c r="AT44" s="369"/>
      <c r="AU44" s="370"/>
      <c r="AV44" s="370"/>
      <c r="AW44" s="306"/>
      <c r="AX44" s="302"/>
      <c r="AY44" s="302"/>
      <c r="AZ44" s="302"/>
      <c r="BA44" s="446"/>
      <c r="BB44" s="302"/>
      <c r="BC44" s="302"/>
      <c r="BD44" s="302"/>
      <c r="BE44" s="306"/>
      <c r="BF44" s="302"/>
      <c r="BG44" s="302"/>
      <c r="BH44" s="370"/>
      <c r="BI44" s="331"/>
      <c r="BJ44" s="325">
        <f t="shared" si="2"/>
        <v>3</v>
      </c>
      <c r="BK44" s="369"/>
      <c r="BL44" s="369"/>
    </row>
    <row r="45" spans="1:64" s="298" customFormat="1" ht="9.75" customHeight="1">
      <c r="A45" s="319" t="s">
        <v>181</v>
      </c>
      <c r="D45" s="341"/>
      <c r="E45" s="449"/>
      <c r="F45" s="369"/>
      <c r="G45" s="369"/>
      <c r="H45" s="369"/>
      <c r="I45" s="352"/>
      <c r="J45" s="369"/>
      <c r="K45" s="369"/>
      <c r="L45" s="353"/>
      <c r="M45" s="352"/>
      <c r="N45" s="369"/>
      <c r="O45" s="369"/>
      <c r="P45" s="369"/>
      <c r="Q45" s="352"/>
      <c r="R45" s="369"/>
      <c r="S45" s="369"/>
      <c r="T45" s="353"/>
      <c r="U45" s="352"/>
      <c r="V45" s="369"/>
      <c r="W45" s="369"/>
      <c r="X45" s="369"/>
      <c r="Y45" s="352"/>
      <c r="Z45" s="369"/>
      <c r="AA45" s="369"/>
      <c r="AB45" s="353"/>
      <c r="AC45" s="355"/>
      <c r="AD45" s="325"/>
      <c r="AE45" s="333"/>
      <c r="AF45" s="333"/>
      <c r="AG45" s="339"/>
      <c r="AH45" s="333"/>
      <c r="AI45" s="333"/>
      <c r="AJ45" s="333">
        <v>4</v>
      </c>
      <c r="AK45" s="333"/>
      <c r="AL45" s="369"/>
      <c r="AM45" s="369"/>
      <c r="AN45" s="369"/>
      <c r="AO45" s="352"/>
      <c r="AP45" s="369"/>
      <c r="AQ45" s="369"/>
      <c r="AR45" s="353"/>
      <c r="AS45" s="352"/>
      <c r="AT45" s="369"/>
      <c r="AU45" s="370"/>
      <c r="AV45" s="370"/>
      <c r="AW45" s="306"/>
      <c r="AX45" s="302"/>
      <c r="AY45" s="302"/>
      <c r="AZ45" s="302"/>
      <c r="BA45" s="446"/>
      <c r="BB45" s="302"/>
      <c r="BC45" s="302"/>
      <c r="BD45" s="302"/>
      <c r="BE45" s="306"/>
      <c r="BF45" s="302"/>
      <c r="BG45" s="302"/>
      <c r="BH45" s="370"/>
      <c r="BI45" s="333"/>
      <c r="BJ45" s="325">
        <f t="shared" si="2"/>
        <v>4</v>
      </c>
      <c r="BK45" s="369"/>
      <c r="BL45" s="369"/>
    </row>
    <row r="46" spans="1:64" s="298" customFormat="1" ht="9.75" customHeight="1">
      <c r="A46" s="320" t="s">
        <v>182</v>
      </c>
      <c r="D46" s="341"/>
      <c r="E46" s="449"/>
      <c r="F46" s="369"/>
      <c r="G46" s="369"/>
      <c r="H46" s="369"/>
      <c r="I46" s="352"/>
      <c r="J46" s="369"/>
      <c r="K46" s="369"/>
      <c r="L46" s="353"/>
      <c r="M46" s="352"/>
      <c r="N46" s="369"/>
      <c r="O46" s="369"/>
      <c r="P46" s="369"/>
      <c r="Q46" s="352"/>
      <c r="R46" s="369"/>
      <c r="S46" s="369"/>
      <c r="T46" s="353"/>
      <c r="U46" s="352"/>
      <c r="V46" s="369"/>
      <c r="W46" s="369"/>
      <c r="X46" s="369"/>
      <c r="Y46" s="352"/>
      <c r="Z46" s="369"/>
      <c r="AA46" s="369"/>
      <c r="AB46" s="353"/>
      <c r="AC46" s="338">
        <v>1</v>
      </c>
      <c r="AD46" s="356"/>
      <c r="AE46" s="356"/>
      <c r="AF46" s="356"/>
      <c r="AG46" s="355"/>
      <c r="AH46" s="356"/>
      <c r="AI46" s="356"/>
      <c r="AJ46" s="356"/>
      <c r="AK46" s="352"/>
      <c r="AL46" s="369"/>
      <c r="AM46" s="369"/>
      <c r="AN46" s="369"/>
      <c r="AO46" s="352"/>
      <c r="AP46" s="369"/>
      <c r="AQ46" s="369"/>
      <c r="AR46" s="353"/>
      <c r="AS46" s="352"/>
      <c r="AT46" s="369"/>
      <c r="AU46" s="370"/>
      <c r="AV46" s="370"/>
      <c r="AW46" s="306"/>
      <c r="AX46" s="302"/>
      <c r="AY46" s="302"/>
      <c r="AZ46" s="302"/>
      <c r="BA46" s="446"/>
      <c r="BB46" s="302"/>
      <c r="BC46" s="302"/>
      <c r="BD46" s="302"/>
      <c r="BE46" s="306"/>
      <c r="BF46" s="302"/>
      <c r="BG46" s="302"/>
      <c r="BH46" s="370"/>
      <c r="BI46" s="334"/>
      <c r="BJ46" s="325">
        <f t="shared" si="2"/>
        <v>1</v>
      </c>
      <c r="BK46" s="369"/>
      <c r="BL46" s="369"/>
    </row>
    <row r="47" spans="4:64" s="298" customFormat="1" ht="9.75" customHeight="1">
      <c r="D47" s="345"/>
      <c r="E47" s="449"/>
      <c r="F47" s="369"/>
      <c r="G47" s="369"/>
      <c r="H47" s="369"/>
      <c r="I47" s="352"/>
      <c r="J47" s="369"/>
      <c r="K47" s="369"/>
      <c r="L47" s="369"/>
      <c r="M47" s="357"/>
      <c r="N47" s="369"/>
      <c r="O47" s="369"/>
      <c r="P47" s="369"/>
      <c r="Q47" s="352"/>
      <c r="R47" s="369"/>
      <c r="S47" s="369"/>
      <c r="T47" s="369"/>
      <c r="U47" s="352"/>
      <c r="V47" s="369"/>
      <c r="W47" s="369"/>
      <c r="X47" s="369"/>
      <c r="Y47" s="352"/>
      <c r="Z47" s="369"/>
      <c r="AA47" s="369"/>
      <c r="AB47" s="369"/>
      <c r="AC47" s="352"/>
      <c r="AD47" s="369"/>
      <c r="AE47" s="369"/>
      <c r="AF47" s="369"/>
      <c r="AG47" s="352"/>
      <c r="AH47" s="369"/>
      <c r="AI47" s="369"/>
      <c r="AJ47" s="369"/>
      <c r="AK47" s="352"/>
      <c r="AL47" s="369"/>
      <c r="AM47" s="369"/>
      <c r="AN47" s="369"/>
      <c r="AO47" s="352"/>
      <c r="AP47" s="369"/>
      <c r="AQ47" s="369"/>
      <c r="AR47" s="369"/>
      <c r="AS47" s="352"/>
      <c r="AT47" s="369"/>
      <c r="AU47" s="370"/>
      <c r="AV47" s="370"/>
      <c r="AW47" s="306"/>
      <c r="AX47" s="302"/>
      <c r="AY47" s="302"/>
      <c r="AZ47" s="302"/>
      <c r="BA47" s="446"/>
      <c r="BB47" s="302"/>
      <c r="BC47" s="302"/>
      <c r="BD47" s="302"/>
      <c r="BE47" s="306"/>
      <c r="BF47" s="302"/>
      <c r="BG47" s="302"/>
      <c r="BH47" s="370"/>
      <c r="BJ47" s="325"/>
      <c r="BK47" s="369"/>
      <c r="BL47" s="369"/>
    </row>
    <row r="48" spans="1:64" s="298" customFormat="1" ht="9.75" customHeight="1">
      <c r="A48" s="312" t="s">
        <v>175</v>
      </c>
      <c r="B48" s="312"/>
      <c r="C48" s="297"/>
      <c r="D48" s="340" t="s">
        <v>183</v>
      </c>
      <c r="E48" s="451"/>
      <c r="F48" s="364"/>
      <c r="G48" s="364"/>
      <c r="H48" s="364"/>
      <c r="I48" s="363"/>
      <c r="J48" s="364"/>
      <c r="K48" s="364"/>
      <c r="L48" s="364"/>
      <c r="M48" s="352"/>
      <c r="N48" s="364"/>
      <c r="O48" s="364"/>
      <c r="P48" s="364"/>
      <c r="Q48" s="363"/>
      <c r="R48" s="364"/>
      <c r="S48" s="364"/>
      <c r="T48" s="364"/>
      <c r="U48" s="363"/>
      <c r="V48" s="364"/>
      <c r="W48" s="364"/>
      <c r="X48" s="364"/>
      <c r="Y48" s="363"/>
      <c r="Z48" s="364"/>
      <c r="AA48" s="364"/>
      <c r="AB48" s="364"/>
      <c r="AC48" s="363"/>
      <c r="AD48" s="364"/>
      <c r="AE48" s="364"/>
      <c r="AF48" s="364"/>
      <c r="AG48" s="363"/>
      <c r="AH48" s="364"/>
      <c r="AI48" s="364"/>
      <c r="AJ48" s="364"/>
      <c r="AK48" s="363"/>
      <c r="AL48" s="367"/>
      <c r="AM48" s="335"/>
      <c r="AN48" s="367"/>
      <c r="AO48" s="366"/>
      <c r="AP48" s="367"/>
      <c r="AQ48" s="367"/>
      <c r="AR48" s="367"/>
      <c r="AS48" s="378">
        <v>8</v>
      </c>
      <c r="AT48" s="365"/>
      <c r="AU48" s="364"/>
      <c r="AV48" s="379"/>
      <c r="AW48" s="313"/>
      <c r="AX48" s="336"/>
      <c r="AY48" s="336"/>
      <c r="AZ48" s="336"/>
      <c r="BA48" s="461"/>
      <c r="BB48" s="336"/>
      <c r="BC48" s="336"/>
      <c r="BD48" s="336"/>
      <c r="BE48" s="313"/>
      <c r="BF48" s="336"/>
      <c r="BG48" s="336"/>
      <c r="BH48" s="336"/>
      <c r="BI48" s="375"/>
      <c r="BJ48" s="325">
        <f t="shared" si="2"/>
        <v>8</v>
      </c>
      <c r="BK48" s="369"/>
      <c r="BL48" s="369"/>
    </row>
    <row r="49" spans="1:64" s="298" customFormat="1" ht="9.75" customHeight="1">
      <c r="A49" s="323" t="s">
        <v>177</v>
      </c>
      <c r="B49" s="303"/>
      <c r="C49" s="303"/>
      <c r="D49" s="341"/>
      <c r="E49" s="449"/>
      <c r="F49" s="353"/>
      <c r="G49" s="353"/>
      <c r="H49" s="353"/>
      <c r="I49" s="352"/>
      <c r="J49" s="353"/>
      <c r="K49" s="353"/>
      <c r="L49" s="353"/>
      <c r="M49" s="352"/>
      <c r="N49" s="353"/>
      <c r="O49" s="353"/>
      <c r="P49" s="353"/>
      <c r="Q49" s="352"/>
      <c r="R49" s="353"/>
      <c r="S49" s="353"/>
      <c r="T49" s="353"/>
      <c r="U49" s="352"/>
      <c r="V49" s="353"/>
      <c r="W49" s="353"/>
      <c r="X49" s="353"/>
      <c r="Y49" s="352"/>
      <c r="Z49" s="353"/>
      <c r="AA49" s="353"/>
      <c r="AB49" s="353"/>
      <c r="AC49" s="352"/>
      <c r="AD49" s="353"/>
      <c r="AE49" s="353"/>
      <c r="AF49" s="353"/>
      <c r="AG49" s="352"/>
      <c r="AH49" s="353"/>
      <c r="AI49" s="353"/>
      <c r="AJ49" s="353"/>
      <c r="AK49" s="352"/>
      <c r="AL49" s="325"/>
      <c r="AM49" s="326"/>
      <c r="AN49" s="326"/>
      <c r="AO49" s="354"/>
      <c r="AP49" s="326"/>
      <c r="AQ49" s="326"/>
      <c r="AR49" s="326"/>
      <c r="AS49" s="354">
        <v>1</v>
      </c>
      <c r="AT49" s="326"/>
      <c r="AU49" s="369"/>
      <c r="AV49" s="369"/>
      <c r="AW49" s="306"/>
      <c r="AX49" s="302"/>
      <c r="AY49" s="302"/>
      <c r="AZ49" s="302"/>
      <c r="BA49" s="446"/>
      <c r="BB49" s="302"/>
      <c r="BC49" s="302"/>
      <c r="BD49" s="302"/>
      <c r="BE49" s="306"/>
      <c r="BF49" s="302"/>
      <c r="BG49" s="302"/>
      <c r="BH49" s="302"/>
      <c r="BI49" s="326"/>
      <c r="BJ49" s="325">
        <f t="shared" si="2"/>
        <v>1</v>
      </c>
      <c r="BK49" s="369"/>
      <c r="BL49" s="369"/>
    </row>
    <row r="50" spans="1:64" s="298" customFormat="1" ht="9.75" customHeight="1">
      <c r="A50" s="316" t="s">
        <v>178</v>
      </c>
      <c r="B50" s="303"/>
      <c r="C50" s="303"/>
      <c r="D50" s="341"/>
      <c r="E50" s="449"/>
      <c r="F50" s="353"/>
      <c r="G50" s="353"/>
      <c r="H50" s="353"/>
      <c r="I50" s="352"/>
      <c r="J50" s="353"/>
      <c r="K50" s="353"/>
      <c r="L50" s="353"/>
      <c r="M50" s="352"/>
      <c r="N50" s="353"/>
      <c r="O50" s="353"/>
      <c r="P50" s="353"/>
      <c r="Q50" s="352"/>
      <c r="R50" s="353"/>
      <c r="S50" s="353"/>
      <c r="T50" s="353"/>
      <c r="U50" s="352"/>
      <c r="V50" s="353"/>
      <c r="W50" s="353"/>
      <c r="X50" s="353"/>
      <c r="Y50" s="352"/>
      <c r="Z50" s="353"/>
      <c r="AA50" s="353"/>
      <c r="AB50" s="353"/>
      <c r="AC50" s="352"/>
      <c r="AD50" s="353"/>
      <c r="AE50" s="353"/>
      <c r="AF50" s="353"/>
      <c r="AG50" s="352"/>
      <c r="AH50" s="353"/>
      <c r="AI50" s="353"/>
      <c r="AJ50" s="353"/>
      <c r="AK50" s="352"/>
      <c r="AL50" s="356"/>
      <c r="AM50" s="327"/>
      <c r="AN50" s="327"/>
      <c r="AO50" s="328"/>
      <c r="AP50" s="327"/>
      <c r="AQ50" s="327"/>
      <c r="AR50" s="327"/>
      <c r="AS50" s="328">
        <v>5</v>
      </c>
      <c r="AT50" s="327"/>
      <c r="AU50" s="374" t="s">
        <v>186</v>
      </c>
      <c r="AV50" s="369"/>
      <c r="AW50" s="306"/>
      <c r="AX50" s="302"/>
      <c r="AY50" s="302"/>
      <c r="AZ50" s="302"/>
      <c r="BA50" s="446"/>
      <c r="BB50" s="302"/>
      <c r="BC50" s="302"/>
      <c r="BD50" s="302"/>
      <c r="BE50" s="306"/>
      <c r="BF50" s="302"/>
      <c r="BG50" s="302"/>
      <c r="BH50" s="302"/>
      <c r="BI50" s="327"/>
      <c r="BJ50" s="325">
        <f t="shared" si="2"/>
        <v>5</v>
      </c>
      <c r="BK50" s="369"/>
      <c r="BL50" s="369"/>
    </row>
    <row r="51" spans="1:64" s="298" customFormat="1" ht="9.75" customHeight="1">
      <c r="A51" s="317" t="s">
        <v>179</v>
      </c>
      <c r="B51" s="303"/>
      <c r="C51" s="303"/>
      <c r="D51" s="341"/>
      <c r="E51" s="449"/>
      <c r="F51" s="353"/>
      <c r="G51" s="353"/>
      <c r="H51" s="353"/>
      <c r="I51" s="352"/>
      <c r="J51" s="353"/>
      <c r="K51" s="353"/>
      <c r="L51" s="353"/>
      <c r="M51" s="352"/>
      <c r="N51" s="353"/>
      <c r="O51" s="353"/>
      <c r="P51" s="353"/>
      <c r="Q51" s="352"/>
      <c r="R51" s="353"/>
      <c r="S51" s="353"/>
      <c r="T51" s="353"/>
      <c r="U51" s="352"/>
      <c r="V51" s="353"/>
      <c r="W51" s="353"/>
      <c r="X51" s="353"/>
      <c r="Y51" s="352"/>
      <c r="Z51" s="353"/>
      <c r="AA51" s="353"/>
      <c r="AB51" s="353"/>
      <c r="AC51" s="352"/>
      <c r="AD51" s="353"/>
      <c r="AE51" s="353"/>
      <c r="AF51" s="353"/>
      <c r="AG51" s="352"/>
      <c r="AH51" s="353"/>
      <c r="AI51" s="353"/>
      <c r="AJ51" s="353"/>
      <c r="AK51" s="352"/>
      <c r="AL51" s="356"/>
      <c r="AM51" s="329"/>
      <c r="AN51" s="329"/>
      <c r="AO51" s="330"/>
      <c r="AP51" s="329"/>
      <c r="AQ51" s="329"/>
      <c r="AR51" s="329"/>
      <c r="AS51" s="330">
        <v>6</v>
      </c>
      <c r="AT51" s="329"/>
      <c r="AU51" s="374" t="s">
        <v>187</v>
      </c>
      <c r="AV51" s="369"/>
      <c r="AW51" s="306"/>
      <c r="AX51" s="302"/>
      <c r="AY51" s="302"/>
      <c r="AZ51" s="302"/>
      <c r="BA51" s="446"/>
      <c r="BB51" s="302"/>
      <c r="BC51" s="302"/>
      <c r="BD51" s="302"/>
      <c r="BE51" s="306"/>
      <c r="BF51" s="302"/>
      <c r="BG51" s="302"/>
      <c r="BH51" s="302"/>
      <c r="BI51" s="329"/>
      <c r="BJ51" s="325">
        <f t="shared" si="2"/>
        <v>6</v>
      </c>
      <c r="BK51" s="369"/>
      <c r="BL51" s="369"/>
    </row>
    <row r="52" spans="1:64" s="298" customFormat="1" ht="9.75" customHeight="1">
      <c r="A52" s="318" t="s">
        <v>180</v>
      </c>
      <c r="B52" s="303"/>
      <c r="C52" s="303"/>
      <c r="D52" s="341"/>
      <c r="E52" s="449"/>
      <c r="F52" s="353"/>
      <c r="G52" s="353"/>
      <c r="H52" s="353"/>
      <c r="I52" s="352"/>
      <c r="J52" s="353"/>
      <c r="K52" s="353"/>
      <c r="L52" s="353"/>
      <c r="M52" s="352"/>
      <c r="N52" s="353"/>
      <c r="O52" s="353"/>
      <c r="P52" s="353"/>
      <c r="Q52" s="352"/>
      <c r="R52" s="353"/>
      <c r="S52" s="353"/>
      <c r="T52" s="353"/>
      <c r="U52" s="352"/>
      <c r="V52" s="353"/>
      <c r="W52" s="353"/>
      <c r="X52" s="353"/>
      <c r="Y52" s="352"/>
      <c r="Z52" s="353"/>
      <c r="AA52" s="353"/>
      <c r="AB52" s="353"/>
      <c r="AC52" s="352"/>
      <c r="AD52" s="353"/>
      <c r="AE52" s="353"/>
      <c r="AF52" s="353"/>
      <c r="AG52" s="352"/>
      <c r="AH52" s="353"/>
      <c r="AI52" s="353"/>
      <c r="AJ52" s="353"/>
      <c r="AK52" s="352"/>
      <c r="AL52" s="356"/>
      <c r="AM52" s="331"/>
      <c r="AN52" s="331"/>
      <c r="AO52" s="332"/>
      <c r="AP52" s="331"/>
      <c r="AQ52" s="331"/>
      <c r="AR52" s="331"/>
      <c r="AS52" s="332">
        <v>3</v>
      </c>
      <c r="AT52" s="331"/>
      <c r="AU52" s="369"/>
      <c r="AV52" s="369"/>
      <c r="AW52" s="306"/>
      <c r="AX52" s="302"/>
      <c r="AY52" s="302"/>
      <c r="AZ52" s="302"/>
      <c r="BA52" s="446"/>
      <c r="BB52" s="302"/>
      <c r="BC52" s="302"/>
      <c r="BD52" s="302"/>
      <c r="BE52" s="306"/>
      <c r="BF52" s="302"/>
      <c r="BG52" s="302"/>
      <c r="BH52" s="302"/>
      <c r="BI52" s="331"/>
      <c r="BJ52" s="325">
        <f t="shared" si="2"/>
        <v>3</v>
      </c>
      <c r="BK52" s="369"/>
      <c r="BL52" s="369"/>
    </row>
    <row r="53" spans="1:64" s="298" customFormat="1" ht="9.75" customHeight="1">
      <c r="A53" s="319" t="s">
        <v>181</v>
      </c>
      <c r="B53" s="303"/>
      <c r="C53" s="303"/>
      <c r="D53" s="341"/>
      <c r="E53" s="449"/>
      <c r="F53" s="353"/>
      <c r="G53" s="353"/>
      <c r="H53" s="353"/>
      <c r="I53" s="352"/>
      <c r="J53" s="353"/>
      <c r="K53" s="353"/>
      <c r="L53" s="353"/>
      <c r="M53" s="352"/>
      <c r="N53" s="353"/>
      <c r="O53" s="353"/>
      <c r="P53" s="353"/>
      <c r="Q53" s="352"/>
      <c r="R53" s="353"/>
      <c r="S53" s="353"/>
      <c r="T53" s="353"/>
      <c r="U53" s="352"/>
      <c r="V53" s="353"/>
      <c r="W53" s="353"/>
      <c r="X53" s="353"/>
      <c r="Y53" s="352"/>
      <c r="Z53" s="353"/>
      <c r="AA53" s="353"/>
      <c r="AB53" s="353"/>
      <c r="AC53" s="352"/>
      <c r="AD53" s="353"/>
      <c r="AE53" s="353"/>
      <c r="AF53" s="353"/>
      <c r="AG53" s="352"/>
      <c r="AH53" s="353"/>
      <c r="AI53" s="353"/>
      <c r="AJ53" s="353"/>
      <c r="AK53" s="352"/>
      <c r="AL53" s="356"/>
      <c r="AM53" s="325"/>
      <c r="AN53" s="333"/>
      <c r="AO53" s="339"/>
      <c r="AP53" s="333"/>
      <c r="AQ53" s="333"/>
      <c r="AR53" s="333"/>
      <c r="AS53" s="339">
        <v>4</v>
      </c>
      <c r="AT53" s="333"/>
      <c r="AU53" s="369"/>
      <c r="AV53" s="369"/>
      <c r="AW53" s="306"/>
      <c r="AX53" s="302"/>
      <c r="AY53" s="302"/>
      <c r="AZ53" s="302"/>
      <c r="BA53" s="446"/>
      <c r="BB53" s="302"/>
      <c r="BC53" s="302"/>
      <c r="BD53" s="302"/>
      <c r="BE53" s="306"/>
      <c r="BF53" s="302"/>
      <c r="BG53" s="302"/>
      <c r="BH53" s="302"/>
      <c r="BI53" s="333"/>
      <c r="BJ53" s="325">
        <f t="shared" si="2"/>
        <v>4</v>
      </c>
      <c r="BK53" s="369"/>
      <c r="BL53" s="369"/>
    </row>
    <row r="54" spans="1:64" s="298" customFormat="1" ht="9.75" customHeight="1">
      <c r="A54" s="320" t="s">
        <v>182</v>
      </c>
      <c r="B54" s="303"/>
      <c r="C54" s="303"/>
      <c r="D54" s="341"/>
      <c r="E54" s="449"/>
      <c r="F54" s="353"/>
      <c r="G54" s="353"/>
      <c r="H54" s="353"/>
      <c r="I54" s="352"/>
      <c r="J54" s="353"/>
      <c r="K54" s="353"/>
      <c r="L54" s="353"/>
      <c r="M54" s="352"/>
      <c r="N54" s="353"/>
      <c r="O54" s="353"/>
      <c r="P54" s="353"/>
      <c r="Q54" s="352"/>
      <c r="R54" s="353"/>
      <c r="S54" s="353"/>
      <c r="T54" s="353"/>
      <c r="U54" s="352"/>
      <c r="V54" s="353"/>
      <c r="W54" s="353"/>
      <c r="X54" s="353"/>
      <c r="Y54" s="352"/>
      <c r="Z54" s="353"/>
      <c r="AA54" s="353"/>
      <c r="AB54" s="353"/>
      <c r="AC54" s="352"/>
      <c r="AD54" s="353"/>
      <c r="AE54" s="353"/>
      <c r="AF54" s="353"/>
      <c r="AG54" s="352"/>
      <c r="AH54" s="353"/>
      <c r="AI54" s="353"/>
      <c r="AJ54" s="353"/>
      <c r="AK54" s="352"/>
      <c r="AL54" s="334">
        <v>1</v>
      </c>
      <c r="AM54" s="356"/>
      <c r="AN54" s="356"/>
      <c r="AO54" s="355"/>
      <c r="AP54" s="356"/>
      <c r="AQ54" s="356"/>
      <c r="AR54" s="356"/>
      <c r="AS54" s="355"/>
      <c r="AT54" s="353"/>
      <c r="AU54" s="369"/>
      <c r="AV54" s="369"/>
      <c r="AW54" s="306"/>
      <c r="AX54" s="302"/>
      <c r="AY54" s="302"/>
      <c r="AZ54" s="302"/>
      <c r="BA54" s="446"/>
      <c r="BB54" s="302"/>
      <c r="BC54" s="302"/>
      <c r="BD54" s="302"/>
      <c r="BE54" s="306"/>
      <c r="BF54" s="302"/>
      <c r="BG54" s="302"/>
      <c r="BH54" s="302"/>
      <c r="BI54" s="334"/>
      <c r="BJ54" s="325">
        <f t="shared" si="2"/>
        <v>1</v>
      </c>
      <c r="BK54" s="369"/>
      <c r="BL54" s="369"/>
    </row>
    <row r="55" spans="4:64" s="303" customFormat="1" ht="9.75" customHeight="1">
      <c r="D55" s="341"/>
      <c r="E55" s="449"/>
      <c r="F55" s="353"/>
      <c r="G55" s="353"/>
      <c r="H55" s="353"/>
      <c r="I55" s="352"/>
      <c r="J55" s="353"/>
      <c r="K55" s="353"/>
      <c r="L55" s="353"/>
      <c r="M55" s="352"/>
      <c r="N55" s="353"/>
      <c r="O55" s="353"/>
      <c r="P55" s="353"/>
      <c r="Q55" s="352"/>
      <c r="R55" s="353"/>
      <c r="S55" s="353"/>
      <c r="T55" s="353"/>
      <c r="U55" s="352"/>
      <c r="V55" s="353"/>
      <c r="W55" s="353"/>
      <c r="X55" s="353"/>
      <c r="Y55" s="352"/>
      <c r="Z55" s="353"/>
      <c r="AA55" s="353"/>
      <c r="AB55" s="353"/>
      <c r="AC55" s="352"/>
      <c r="AD55" s="353"/>
      <c r="AE55" s="353"/>
      <c r="AF55" s="353"/>
      <c r="AG55" s="352"/>
      <c r="AH55" s="353"/>
      <c r="AI55" s="353"/>
      <c r="AJ55" s="353"/>
      <c r="AK55" s="352"/>
      <c r="AL55" s="353"/>
      <c r="AM55" s="353"/>
      <c r="AN55" s="353"/>
      <c r="AO55" s="352"/>
      <c r="AP55" s="353"/>
      <c r="AQ55" s="353"/>
      <c r="AR55" s="353"/>
      <c r="AS55" s="352"/>
      <c r="AT55" s="353"/>
      <c r="AU55" s="302"/>
      <c r="AV55" s="302"/>
      <c r="AW55" s="306"/>
      <c r="AX55" s="302"/>
      <c r="AY55" s="302"/>
      <c r="AZ55" s="302"/>
      <c r="BA55" s="446"/>
      <c r="BB55" s="302"/>
      <c r="BC55" s="302"/>
      <c r="BD55" s="302"/>
      <c r="BE55" s="306"/>
      <c r="BF55" s="302"/>
      <c r="BG55" s="302"/>
      <c r="BH55" s="302"/>
      <c r="BJ55" s="325"/>
      <c r="BK55" s="353"/>
      <c r="BL55" s="353"/>
    </row>
    <row r="56" spans="1:64" s="298" customFormat="1" ht="9.75" customHeight="1">
      <c r="A56" s="312" t="s">
        <v>175</v>
      </c>
      <c r="B56" s="312"/>
      <c r="C56" s="297"/>
      <c r="D56" s="340" t="s">
        <v>104</v>
      </c>
      <c r="E56" s="451"/>
      <c r="F56" s="364"/>
      <c r="G56" s="364"/>
      <c r="H56" s="364"/>
      <c r="I56" s="307"/>
      <c r="J56" s="297"/>
      <c r="K56" s="367"/>
      <c r="L56" s="335"/>
      <c r="M56" s="366"/>
      <c r="N56" s="367"/>
      <c r="O56" s="367"/>
      <c r="P56" s="367"/>
      <c r="Q56" s="366"/>
      <c r="R56" s="368">
        <v>8</v>
      </c>
      <c r="S56" s="297"/>
      <c r="T56" s="311"/>
      <c r="U56" s="371"/>
      <c r="V56" s="336"/>
      <c r="W56" s="336"/>
      <c r="X56" s="336"/>
      <c r="Y56" s="371"/>
      <c r="Z56" s="336"/>
      <c r="AA56" s="336"/>
      <c r="AB56" s="336"/>
      <c r="AC56" s="371"/>
      <c r="AD56" s="336"/>
      <c r="AE56" s="336"/>
      <c r="AF56" s="336"/>
      <c r="AG56" s="371"/>
      <c r="AH56" s="336"/>
      <c r="AI56" s="364"/>
      <c r="AJ56" s="364"/>
      <c r="AK56" s="363"/>
      <c r="AL56" s="364"/>
      <c r="AM56" s="364"/>
      <c r="AN56" s="364"/>
      <c r="AO56" s="363"/>
      <c r="AP56" s="364"/>
      <c r="AQ56" s="364"/>
      <c r="AR56" s="364"/>
      <c r="AS56" s="363"/>
      <c r="AT56" s="364"/>
      <c r="AU56" s="336"/>
      <c r="AV56" s="336"/>
      <c r="AW56" s="313"/>
      <c r="AX56" s="336"/>
      <c r="AY56" s="336"/>
      <c r="AZ56" s="336"/>
      <c r="BA56" s="461"/>
      <c r="BB56" s="336"/>
      <c r="BC56" s="336"/>
      <c r="BD56" s="336"/>
      <c r="BE56" s="313"/>
      <c r="BF56" s="336"/>
      <c r="BG56" s="336"/>
      <c r="BH56" s="336"/>
      <c r="BI56" s="375"/>
      <c r="BJ56" s="325">
        <f t="shared" si="2"/>
        <v>8</v>
      </c>
      <c r="BK56" s="369"/>
      <c r="BL56" s="369"/>
    </row>
    <row r="57" spans="1:64" s="298" customFormat="1" ht="9.75" customHeight="1">
      <c r="A57" s="323" t="s">
        <v>177</v>
      </c>
      <c r="B57" s="303"/>
      <c r="C57" s="303"/>
      <c r="D57" s="341"/>
      <c r="E57" s="449"/>
      <c r="F57" s="353"/>
      <c r="G57" s="353"/>
      <c r="H57" s="353"/>
      <c r="I57" s="299"/>
      <c r="K57" s="325"/>
      <c r="L57" s="326"/>
      <c r="M57" s="354"/>
      <c r="N57" s="326"/>
      <c r="O57" s="326"/>
      <c r="P57" s="326"/>
      <c r="Q57" s="354"/>
      <c r="R57" s="326">
        <v>1</v>
      </c>
      <c r="S57" s="326"/>
      <c r="U57" s="352"/>
      <c r="V57" s="353"/>
      <c r="W57" s="353"/>
      <c r="X57" s="353"/>
      <c r="Y57" s="352"/>
      <c r="Z57" s="353"/>
      <c r="AA57" s="353"/>
      <c r="AB57" s="353"/>
      <c r="AC57" s="352"/>
      <c r="AD57" s="353"/>
      <c r="AE57" s="353"/>
      <c r="AF57" s="353"/>
      <c r="AG57" s="352"/>
      <c r="AH57" s="353"/>
      <c r="AI57" s="353"/>
      <c r="AJ57" s="353"/>
      <c r="AK57" s="352"/>
      <c r="AL57" s="353"/>
      <c r="AM57" s="353"/>
      <c r="AN57" s="353"/>
      <c r="AO57" s="352"/>
      <c r="AP57" s="353"/>
      <c r="AQ57" s="353"/>
      <c r="AR57" s="353"/>
      <c r="AS57" s="352"/>
      <c r="AT57" s="353"/>
      <c r="AU57" s="302"/>
      <c r="AV57" s="302"/>
      <c r="AW57" s="306"/>
      <c r="AX57" s="302"/>
      <c r="AY57" s="302"/>
      <c r="AZ57" s="302"/>
      <c r="BA57" s="446"/>
      <c r="BB57" s="302"/>
      <c r="BC57" s="302"/>
      <c r="BD57" s="302"/>
      <c r="BE57" s="306"/>
      <c r="BF57" s="302"/>
      <c r="BG57" s="302"/>
      <c r="BH57" s="302"/>
      <c r="BI57" s="326"/>
      <c r="BJ57" s="325">
        <f t="shared" si="2"/>
        <v>1</v>
      </c>
      <c r="BK57" s="369"/>
      <c r="BL57" s="369"/>
    </row>
    <row r="58" spans="1:64" s="298" customFormat="1" ht="9.75" customHeight="1">
      <c r="A58" s="316" t="s">
        <v>178</v>
      </c>
      <c r="B58" s="303"/>
      <c r="C58" s="303"/>
      <c r="D58" s="341"/>
      <c r="E58" s="449"/>
      <c r="F58" s="353"/>
      <c r="G58" s="353"/>
      <c r="H58" s="353"/>
      <c r="I58" s="299"/>
      <c r="K58" s="356"/>
      <c r="L58" s="327"/>
      <c r="M58" s="328"/>
      <c r="N58" s="327"/>
      <c r="O58" s="327"/>
      <c r="P58" s="327"/>
      <c r="Q58" s="328"/>
      <c r="R58" s="327">
        <v>5</v>
      </c>
      <c r="S58" s="327"/>
      <c r="U58" s="352"/>
      <c r="V58" s="353" t="s">
        <v>186</v>
      </c>
      <c r="W58" s="353"/>
      <c r="X58" s="353"/>
      <c r="Y58" s="352"/>
      <c r="Z58" s="353"/>
      <c r="AA58" s="353"/>
      <c r="AB58" s="353"/>
      <c r="AC58" s="352"/>
      <c r="AD58" s="353"/>
      <c r="AE58" s="353"/>
      <c r="AF58" s="353"/>
      <c r="AG58" s="352"/>
      <c r="AH58" s="353"/>
      <c r="AI58" s="353"/>
      <c r="AJ58" s="353"/>
      <c r="AK58" s="352"/>
      <c r="AL58" s="353"/>
      <c r="AM58" s="353"/>
      <c r="AN58" s="353"/>
      <c r="AO58" s="352"/>
      <c r="AP58" s="353"/>
      <c r="AQ58" s="353"/>
      <c r="AR58" s="353"/>
      <c r="AS58" s="352"/>
      <c r="AT58" s="353"/>
      <c r="AU58" s="302"/>
      <c r="AV58" s="302"/>
      <c r="AW58" s="306"/>
      <c r="AX58" s="302"/>
      <c r="AY58" s="302"/>
      <c r="AZ58" s="302"/>
      <c r="BA58" s="446"/>
      <c r="BB58" s="302"/>
      <c r="BC58" s="302"/>
      <c r="BD58" s="302"/>
      <c r="BE58" s="306"/>
      <c r="BF58" s="302"/>
      <c r="BG58" s="302"/>
      <c r="BH58" s="302"/>
      <c r="BI58" s="327"/>
      <c r="BJ58" s="325">
        <f t="shared" si="2"/>
        <v>5</v>
      </c>
      <c r="BK58" s="369"/>
      <c r="BL58" s="369"/>
    </row>
    <row r="59" spans="1:64" s="298" customFormat="1" ht="9.75" customHeight="1">
      <c r="A59" s="317" t="s">
        <v>179</v>
      </c>
      <c r="B59" s="303"/>
      <c r="C59" s="303"/>
      <c r="D59" s="341"/>
      <c r="E59" s="449"/>
      <c r="F59" s="353"/>
      <c r="G59" s="353"/>
      <c r="H59" s="353"/>
      <c r="I59" s="299"/>
      <c r="K59" s="356"/>
      <c r="L59" s="329"/>
      <c r="M59" s="330"/>
      <c r="N59" s="329"/>
      <c r="O59" s="329"/>
      <c r="P59" s="329"/>
      <c r="Q59" s="330"/>
      <c r="R59" s="329">
        <v>6</v>
      </c>
      <c r="S59" s="329"/>
      <c r="U59" s="352"/>
      <c r="V59" s="353"/>
      <c r="W59" s="353"/>
      <c r="X59" s="353"/>
      <c r="Y59" s="352"/>
      <c r="Z59" s="353"/>
      <c r="AA59" s="353"/>
      <c r="AB59" s="353"/>
      <c r="AC59" s="352"/>
      <c r="AD59" s="353"/>
      <c r="AE59" s="353"/>
      <c r="AF59" s="353"/>
      <c r="AG59" s="352"/>
      <c r="AH59" s="353"/>
      <c r="AI59" s="353"/>
      <c r="AJ59" s="353"/>
      <c r="AK59" s="352"/>
      <c r="AL59" s="353"/>
      <c r="AM59" s="353"/>
      <c r="AN59" s="353"/>
      <c r="AO59" s="352"/>
      <c r="AP59" s="353"/>
      <c r="AQ59" s="353"/>
      <c r="AR59" s="353"/>
      <c r="AS59" s="352"/>
      <c r="AT59" s="353"/>
      <c r="AU59" s="302"/>
      <c r="AV59" s="302"/>
      <c r="AW59" s="306"/>
      <c r="AX59" s="302"/>
      <c r="AY59" s="302"/>
      <c r="AZ59" s="302"/>
      <c r="BA59" s="446"/>
      <c r="BB59" s="302"/>
      <c r="BC59" s="302"/>
      <c r="BD59" s="302"/>
      <c r="BE59" s="306"/>
      <c r="BF59" s="302"/>
      <c r="BG59" s="302"/>
      <c r="BH59" s="302"/>
      <c r="BI59" s="329"/>
      <c r="BJ59" s="325">
        <f t="shared" si="2"/>
        <v>6</v>
      </c>
      <c r="BK59" s="369"/>
      <c r="BL59" s="369"/>
    </row>
    <row r="60" spans="1:64" s="298" customFormat="1" ht="9.75" customHeight="1">
      <c r="A60" s="318" t="s">
        <v>180</v>
      </c>
      <c r="B60" s="303"/>
      <c r="C60" s="303"/>
      <c r="D60" s="341"/>
      <c r="E60" s="449"/>
      <c r="F60" s="353"/>
      <c r="G60" s="353"/>
      <c r="H60" s="353"/>
      <c r="I60" s="299"/>
      <c r="K60" s="356"/>
      <c r="L60" s="331"/>
      <c r="M60" s="332"/>
      <c r="N60" s="331"/>
      <c r="O60" s="331"/>
      <c r="P60" s="331"/>
      <c r="Q60" s="332"/>
      <c r="R60" s="331">
        <v>3</v>
      </c>
      <c r="S60" s="331"/>
      <c r="U60" s="352"/>
      <c r="V60" s="353"/>
      <c r="W60" s="353"/>
      <c r="X60" s="353"/>
      <c r="Y60" s="352"/>
      <c r="Z60" s="353"/>
      <c r="AA60" s="353"/>
      <c r="AB60" s="353"/>
      <c r="AC60" s="352"/>
      <c r="AD60" s="353"/>
      <c r="AE60" s="353"/>
      <c r="AF60" s="353"/>
      <c r="AG60" s="352"/>
      <c r="AH60" s="353"/>
      <c r="AI60" s="353"/>
      <c r="AJ60" s="353"/>
      <c r="AK60" s="352"/>
      <c r="AL60" s="353"/>
      <c r="AM60" s="353"/>
      <c r="AN60" s="353"/>
      <c r="AO60" s="352"/>
      <c r="AP60" s="353"/>
      <c r="AQ60" s="353"/>
      <c r="AR60" s="353"/>
      <c r="AS60" s="352"/>
      <c r="AT60" s="353"/>
      <c r="AU60" s="302"/>
      <c r="AV60" s="302"/>
      <c r="AW60" s="306"/>
      <c r="AX60" s="302"/>
      <c r="AY60" s="302"/>
      <c r="AZ60" s="302"/>
      <c r="BA60" s="446"/>
      <c r="BB60" s="302"/>
      <c r="BC60" s="302"/>
      <c r="BD60" s="302"/>
      <c r="BE60" s="306"/>
      <c r="BF60" s="302"/>
      <c r="BG60" s="302"/>
      <c r="BH60" s="302"/>
      <c r="BI60" s="331"/>
      <c r="BJ60" s="325">
        <f t="shared" si="2"/>
        <v>3</v>
      </c>
      <c r="BK60" s="369"/>
      <c r="BL60" s="369"/>
    </row>
    <row r="61" spans="1:64" s="298" customFormat="1" ht="9.75" customHeight="1">
      <c r="A61" s="319" t="s">
        <v>181</v>
      </c>
      <c r="B61" s="303"/>
      <c r="C61" s="303"/>
      <c r="D61" s="341"/>
      <c r="E61" s="449"/>
      <c r="F61" s="353"/>
      <c r="G61" s="353"/>
      <c r="H61" s="353"/>
      <c r="I61" s="299"/>
      <c r="K61" s="356"/>
      <c r="L61" s="325"/>
      <c r="M61" s="339"/>
      <c r="N61" s="333"/>
      <c r="O61" s="333"/>
      <c r="P61" s="333"/>
      <c r="Q61" s="339"/>
      <c r="R61" s="333">
        <v>4</v>
      </c>
      <c r="S61" s="333"/>
      <c r="U61" s="352"/>
      <c r="V61" s="353"/>
      <c r="W61" s="353"/>
      <c r="X61" s="353"/>
      <c r="Y61" s="352"/>
      <c r="Z61" s="353"/>
      <c r="AA61" s="353"/>
      <c r="AB61" s="353"/>
      <c r="AC61" s="352"/>
      <c r="AD61" s="353"/>
      <c r="AE61" s="353"/>
      <c r="AF61" s="353"/>
      <c r="AG61" s="352"/>
      <c r="AH61" s="353"/>
      <c r="AI61" s="353"/>
      <c r="AJ61" s="353"/>
      <c r="AK61" s="352"/>
      <c r="AL61" s="353"/>
      <c r="AM61" s="353"/>
      <c r="AN61" s="353"/>
      <c r="AO61" s="352"/>
      <c r="AP61" s="353"/>
      <c r="AQ61" s="353"/>
      <c r="AR61" s="353"/>
      <c r="AS61" s="352"/>
      <c r="AT61" s="353"/>
      <c r="AU61" s="302"/>
      <c r="AV61" s="302"/>
      <c r="AW61" s="306"/>
      <c r="AX61" s="302"/>
      <c r="AY61" s="302"/>
      <c r="AZ61" s="302"/>
      <c r="BA61" s="446"/>
      <c r="BB61" s="302"/>
      <c r="BC61" s="302"/>
      <c r="BD61" s="302"/>
      <c r="BE61" s="306"/>
      <c r="BF61" s="302"/>
      <c r="BG61" s="302"/>
      <c r="BH61" s="302"/>
      <c r="BI61" s="333"/>
      <c r="BJ61" s="325">
        <f t="shared" si="2"/>
        <v>4</v>
      </c>
      <c r="BK61" s="369"/>
      <c r="BL61" s="369"/>
    </row>
    <row r="62" spans="1:64" s="298" customFormat="1" ht="9.75" customHeight="1">
      <c r="A62" s="320" t="s">
        <v>182</v>
      </c>
      <c r="B62" s="303"/>
      <c r="C62" s="303"/>
      <c r="D62" s="341"/>
      <c r="E62" s="449"/>
      <c r="F62" s="353"/>
      <c r="G62" s="353"/>
      <c r="H62" s="353"/>
      <c r="I62" s="299"/>
      <c r="K62" s="334">
        <v>1</v>
      </c>
      <c r="L62" s="356"/>
      <c r="M62" s="355"/>
      <c r="N62" s="356"/>
      <c r="O62" s="356"/>
      <c r="P62" s="356"/>
      <c r="Q62" s="355"/>
      <c r="R62" s="356"/>
      <c r="U62" s="352"/>
      <c r="V62" s="353"/>
      <c r="W62" s="353"/>
      <c r="X62" s="353"/>
      <c r="Y62" s="352"/>
      <c r="Z62" s="353"/>
      <c r="AA62" s="353"/>
      <c r="AB62" s="353"/>
      <c r="AC62" s="352"/>
      <c r="AD62" s="353"/>
      <c r="AE62" s="353"/>
      <c r="AF62" s="353"/>
      <c r="AG62" s="352"/>
      <c r="AH62" s="353"/>
      <c r="AI62" s="353"/>
      <c r="AJ62" s="353"/>
      <c r="AK62" s="352"/>
      <c r="AL62" s="353"/>
      <c r="AM62" s="353"/>
      <c r="AN62" s="353"/>
      <c r="AO62" s="352"/>
      <c r="AP62" s="353"/>
      <c r="AQ62" s="353"/>
      <c r="AR62" s="353"/>
      <c r="AS62" s="352"/>
      <c r="AT62" s="353"/>
      <c r="AU62" s="302"/>
      <c r="AV62" s="302"/>
      <c r="AW62" s="306"/>
      <c r="AX62" s="302"/>
      <c r="AY62" s="302"/>
      <c r="AZ62" s="302"/>
      <c r="BA62" s="446"/>
      <c r="BB62" s="302"/>
      <c r="BC62" s="302"/>
      <c r="BD62" s="302"/>
      <c r="BE62" s="306"/>
      <c r="BF62" s="302"/>
      <c r="BG62" s="302"/>
      <c r="BH62" s="302"/>
      <c r="BI62" s="334"/>
      <c r="BJ62" s="325">
        <f t="shared" si="2"/>
        <v>1</v>
      </c>
      <c r="BK62" s="369"/>
      <c r="BL62" s="369"/>
    </row>
    <row r="63" spans="1:64" s="303" customFormat="1" ht="9.75" customHeight="1">
      <c r="A63" s="310"/>
      <c r="B63" s="310"/>
      <c r="C63" s="310"/>
      <c r="D63" s="344"/>
      <c r="E63" s="450"/>
      <c r="F63" s="358"/>
      <c r="G63" s="358"/>
      <c r="H63" s="358"/>
      <c r="I63" s="309"/>
      <c r="M63" s="309"/>
      <c r="Q63" s="309"/>
      <c r="U63" s="357"/>
      <c r="V63" s="358"/>
      <c r="W63" s="358"/>
      <c r="X63" s="358"/>
      <c r="Y63" s="357"/>
      <c r="Z63" s="358"/>
      <c r="AA63" s="358"/>
      <c r="AB63" s="358"/>
      <c r="AC63" s="357"/>
      <c r="AD63" s="358"/>
      <c r="AE63" s="358"/>
      <c r="AF63" s="358"/>
      <c r="AG63" s="357"/>
      <c r="AH63" s="358"/>
      <c r="AI63" s="358"/>
      <c r="AJ63" s="358"/>
      <c r="AK63" s="357"/>
      <c r="AL63" s="358"/>
      <c r="AM63" s="358"/>
      <c r="AN63" s="362"/>
      <c r="AO63" s="322"/>
      <c r="AP63" s="362"/>
      <c r="AQ63" s="362"/>
      <c r="AR63" s="358"/>
      <c r="AS63" s="357"/>
      <c r="AT63" s="358"/>
      <c r="AU63" s="362"/>
      <c r="AV63" s="362"/>
      <c r="AW63" s="322"/>
      <c r="AX63" s="362"/>
      <c r="AY63" s="362"/>
      <c r="AZ63" s="362"/>
      <c r="BA63" s="462"/>
      <c r="BB63" s="362"/>
      <c r="BC63" s="362"/>
      <c r="BD63" s="362"/>
      <c r="BE63" s="322"/>
      <c r="BF63" s="362"/>
      <c r="BG63" s="362"/>
      <c r="BH63" s="362"/>
      <c r="BJ63" s="325"/>
      <c r="BK63" s="353"/>
      <c r="BL63" s="353"/>
    </row>
    <row r="64" spans="1:64" s="298" customFormat="1" ht="9.75" customHeight="1">
      <c r="A64" s="301" t="s">
        <v>175</v>
      </c>
      <c r="B64" s="301"/>
      <c r="C64" s="303"/>
      <c r="D64" s="343" t="s">
        <v>105</v>
      </c>
      <c r="E64" s="449"/>
      <c r="F64" s="353"/>
      <c r="G64" s="353"/>
      <c r="H64" s="353"/>
      <c r="I64" s="366"/>
      <c r="J64" s="335"/>
      <c r="K64" s="367"/>
      <c r="L64" s="367"/>
      <c r="M64" s="366"/>
      <c r="N64" s="367"/>
      <c r="O64" s="367"/>
      <c r="P64" s="368">
        <v>8</v>
      </c>
      <c r="Q64" s="371"/>
      <c r="R64" s="364"/>
      <c r="S64" s="364"/>
      <c r="T64" s="336"/>
      <c r="U64" s="352"/>
      <c r="V64" s="353"/>
      <c r="W64" s="353"/>
      <c r="X64" s="353"/>
      <c r="Y64" s="352"/>
      <c r="Z64" s="353"/>
      <c r="AA64" s="353"/>
      <c r="AB64" s="353"/>
      <c r="AC64" s="352"/>
      <c r="AD64" s="353"/>
      <c r="AE64" s="353"/>
      <c r="AF64" s="353"/>
      <c r="AG64" s="352"/>
      <c r="AH64" s="353"/>
      <c r="AI64" s="353"/>
      <c r="AJ64" s="353"/>
      <c r="AK64" s="352"/>
      <c r="AL64" s="353"/>
      <c r="AM64" s="353"/>
      <c r="AN64" s="314"/>
      <c r="AO64" s="315"/>
      <c r="AP64" s="314"/>
      <c r="AQ64" s="314"/>
      <c r="AR64" s="353"/>
      <c r="AS64" s="352"/>
      <c r="AT64" s="353"/>
      <c r="AU64" s="302"/>
      <c r="AV64" s="302"/>
      <c r="AW64" s="306"/>
      <c r="AX64" s="302"/>
      <c r="AY64" s="302"/>
      <c r="AZ64" s="302"/>
      <c r="BA64" s="446"/>
      <c r="BB64" s="302"/>
      <c r="BC64" s="302"/>
      <c r="BD64" s="302"/>
      <c r="BE64" s="306"/>
      <c r="BF64" s="302"/>
      <c r="BG64" s="302"/>
      <c r="BH64" s="302"/>
      <c r="BI64" s="375"/>
      <c r="BJ64" s="325">
        <f t="shared" si="2"/>
        <v>8</v>
      </c>
      <c r="BK64" s="369"/>
      <c r="BL64" s="369"/>
    </row>
    <row r="65" spans="1:64" s="298" customFormat="1" ht="9.75" customHeight="1">
      <c r="A65" s="323" t="s">
        <v>177</v>
      </c>
      <c r="B65" s="303"/>
      <c r="C65" s="303"/>
      <c r="D65" s="341"/>
      <c r="E65" s="449"/>
      <c r="F65" s="353"/>
      <c r="G65" s="353"/>
      <c r="H65" s="353"/>
      <c r="I65" s="337"/>
      <c r="J65" s="326"/>
      <c r="K65" s="326"/>
      <c r="L65" s="326"/>
      <c r="M65" s="354"/>
      <c r="N65" s="326"/>
      <c r="O65" s="326"/>
      <c r="P65" s="440">
        <v>1</v>
      </c>
      <c r="Q65" s="326"/>
      <c r="R65" s="353"/>
      <c r="S65" s="353"/>
      <c r="T65" s="353"/>
      <c r="U65" s="352"/>
      <c r="V65" s="353"/>
      <c r="W65" s="353"/>
      <c r="X65" s="353"/>
      <c r="Y65" s="352"/>
      <c r="Z65" s="353"/>
      <c r="AA65" s="353"/>
      <c r="AB65" s="353"/>
      <c r="AC65" s="352"/>
      <c r="AD65" s="353"/>
      <c r="AE65" s="353"/>
      <c r="AF65" s="353"/>
      <c r="AG65" s="352"/>
      <c r="AH65" s="353"/>
      <c r="AI65" s="353"/>
      <c r="AJ65" s="353"/>
      <c r="AK65" s="352"/>
      <c r="AL65" s="353"/>
      <c r="AM65" s="353"/>
      <c r="AN65" s="314"/>
      <c r="AO65" s="315"/>
      <c r="AP65" s="314"/>
      <c r="AQ65" s="314"/>
      <c r="AR65" s="353"/>
      <c r="AS65" s="352"/>
      <c r="AT65" s="353"/>
      <c r="AU65" s="302"/>
      <c r="AV65" s="302"/>
      <c r="AW65" s="306"/>
      <c r="AX65" s="302"/>
      <c r="AY65" s="302"/>
      <c r="AZ65" s="302"/>
      <c r="BA65" s="446"/>
      <c r="BB65" s="302"/>
      <c r="BC65" s="302"/>
      <c r="BD65" s="302"/>
      <c r="BE65" s="306"/>
      <c r="BF65" s="302"/>
      <c r="BG65" s="302"/>
      <c r="BH65" s="302"/>
      <c r="BI65" s="326"/>
      <c r="BJ65" s="325">
        <f t="shared" si="2"/>
        <v>1</v>
      </c>
      <c r="BL65" s="369"/>
    </row>
    <row r="66" spans="1:64" s="298" customFormat="1" ht="9.75" customHeight="1">
      <c r="A66" s="316" t="s">
        <v>178</v>
      </c>
      <c r="B66" s="303"/>
      <c r="C66" s="303"/>
      <c r="D66" s="341"/>
      <c r="E66" s="449"/>
      <c r="F66" s="353"/>
      <c r="G66" s="353"/>
      <c r="H66" s="353"/>
      <c r="I66" s="355"/>
      <c r="J66" s="327"/>
      <c r="K66" s="327"/>
      <c r="L66" s="327"/>
      <c r="M66" s="328"/>
      <c r="N66" s="327"/>
      <c r="O66" s="327"/>
      <c r="P66" s="441">
        <v>4</v>
      </c>
      <c r="Q66" s="327"/>
      <c r="S66" s="353"/>
      <c r="T66" s="353"/>
      <c r="U66" s="352"/>
      <c r="V66" s="353"/>
      <c r="W66" s="353"/>
      <c r="X66" s="353"/>
      <c r="Y66" s="352"/>
      <c r="Z66" s="353"/>
      <c r="AA66" s="353"/>
      <c r="AB66" s="353"/>
      <c r="AC66" s="352"/>
      <c r="AD66" s="353"/>
      <c r="AE66" s="353"/>
      <c r="AF66" s="353"/>
      <c r="AG66" s="352"/>
      <c r="AH66" s="353"/>
      <c r="AI66" s="353"/>
      <c r="AJ66" s="353"/>
      <c r="AK66" s="352"/>
      <c r="AL66" s="353"/>
      <c r="AM66" s="353"/>
      <c r="AN66" s="372"/>
      <c r="AO66" s="373" t="s">
        <v>188</v>
      </c>
      <c r="AP66" s="314"/>
      <c r="AQ66" s="314"/>
      <c r="AR66" s="353"/>
      <c r="AS66" s="352"/>
      <c r="AT66" s="353"/>
      <c r="AU66" s="302"/>
      <c r="AV66" s="302"/>
      <c r="AW66" s="306"/>
      <c r="AX66" s="302"/>
      <c r="AY66" s="302"/>
      <c r="AZ66" s="302"/>
      <c r="BA66" s="446"/>
      <c r="BB66" s="302"/>
      <c r="BC66" s="302"/>
      <c r="BD66" s="302"/>
      <c r="BE66" s="306"/>
      <c r="BF66" s="302"/>
      <c r="BG66" s="302"/>
      <c r="BH66" s="302"/>
      <c r="BI66" s="327"/>
      <c r="BJ66" s="325">
        <f t="shared" si="2"/>
        <v>4</v>
      </c>
      <c r="BL66" s="369"/>
    </row>
    <row r="67" spans="1:64" s="298" customFormat="1" ht="9.75" customHeight="1">
      <c r="A67" s="317" t="s">
        <v>179</v>
      </c>
      <c r="B67" s="303"/>
      <c r="C67" s="303"/>
      <c r="D67" s="341"/>
      <c r="E67" s="449"/>
      <c r="F67" s="353"/>
      <c r="G67" s="353"/>
      <c r="H67" s="353"/>
      <c r="I67" s="355"/>
      <c r="J67" s="329"/>
      <c r="K67" s="329"/>
      <c r="L67" s="329"/>
      <c r="M67" s="330"/>
      <c r="N67" s="329"/>
      <c r="O67" s="329"/>
      <c r="P67" s="442">
        <v>5</v>
      </c>
      <c r="Q67" s="329"/>
      <c r="R67" s="353"/>
      <c r="S67" s="353"/>
      <c r="T67" s="353"/>
      <c r="U67" s="352"/>
      <c r="V67" s="353"/>
      <c r="W67" s="353"/>
      <c r="X67" s="353"/>
      <c r="Y67" s="352"/>
      <c r="Z67" s="353"/>
      <c r="AA67" s="353"/>
      <c r="AB67" s="353"/>
      <c r="AC67" s="352"/>
      <c r="AD67" s="353"/>
      <c r="AE67" s="353"/>
      <c r="AF67" s="353"/>
      <c r="AG67" s="352"/>
      <c r="AH67" s="353"/>
      <c r="AI67" s="353"/>
      <c r="AJ67" s="353"/>
      <c r="AK67" s="352"/>
      <c r="AL67" s="353"/>
      <c r="AM67" s="353"/>
      <c r="AN67" s="314"/>
      <c r="AO67" s="315"/>
      <c r="AP67" s="314"/>
      <c r="AQ67" s="314"/>
      <c r="AR67" s="353"/>
      <c r="AS67" s="352"/>
      <c r="AT67" s="353"/>
      <c r="AU67" s="302"/>
      <c r="AV67" s="302"/>
      <c r="AW67" s="306"/>
      <c r="AX67" s="302"/>
      <c r="AY67" s="302"/>
      <c r="AZ67" s="302"/>
      <c r="BA67" s="446"/>
      <c r="BB67" s="302"/>
      <c r="BC67" s="302"/>
      <c r="BD67" s="302"/>
      <c r="BE67" s="306"/>
      <c r="BF67" s="302"/>
      <c r="BG67" s="302"/>
      <c r="BH67" s="302"/>
      <c r="BI67" s="329"/>
      <c r="BJ67" s="325">
        <f t="shared" si="2"/>
        <v>5</v>
      </c>
      <c r="BL67" s="369"/>
    </row>
    <row r="68" spans="1:64" s="298" customFormat="1" ht="9.75" customHeight="1">
      <c r="A68" s="318" t="s">
        <v>180</v>
      </c>
      <c r="B68" s="303"/>
      <c r="C68" s="303"/>
      <c r="D68" s="341"/>
      <c r="E68" s="449"/>
      <c r="F68" s="353"/>
      <c r="G68" s="353"/>
      <c r="H68" s="353"/>
      <c r="I68" s="355"/>
      <c r="J68" s="331"/>
      <c r="K68" s="331"/>
      <c r="L68" s="331"/>
      <c r="M68" s="332"/>
      <c r="N68" s="331"/>
      <c r="O68" s="331"/>
      <c r="P68" s="443">
        <v>2</v>
      </c>
      <c r="Q68" s="331"/>
      <c r="R68" s="353"/>
      <c r="S68" s="353"/>
      <c r="T68" s="353"/>
      <c r="U68" s="352"/>
      <c r="V68" s="353"/>
      <c r="W68" s="353"/>
      <c r="X68" s="353"/>
      <c r="Y68" s="352"/>
      <c r="Z68" s="353"/>
      <c r="AA68" s="353"/>
      <c r="AB68" s="353"/>
      <c r="AC68" s="352"/>
      <c r="AD68" s="353"/>
      <c r="AE68" s="353"/>
      <c r="AF68" s="353"/>
      <c r="AG68" s="352"/>
      <c r="AH68" s="353"/>
      <c r="AI68" s="353"/>
      <c r="AJ68" s="353"/>
      <c r="AK68" s="352"/>
      <c r="AL68" s="353"/>
      <c r="AM68" s="353"/>
      <c r="AN68" s="314"/>
      <c r="AO68" s="315"/>
      <c r="AP68" s="314"/>
      <c r="AQ68" s="314"/>
      <c r="AR68" s="353"/>
      <c r="AS68" s="352"/>
      <c r="AT68" s="353"/>
      <c r="AU68" s="302"/>
      <c r="AV68" s="302"/>
      <c r="AW68" s="306"/>
      <c r="AX68" s="302"/>
      <c r="AY68" s="302"/>
      <c r="AZ68" s="302"/>
      <c r="BA68" s="446"/>
      <c r="BB68" s="302"/>
      <c r="BC68" s="302"/>
      <c r="BD68" s="302"/>
      <c r="BE68" s="306"/>
      <c r="BF68" s="302"/>
      <c r="BG68" s="302"/>
      <c r="BH68" s="302"/>
      <c r="BI68" s="331"/>
      <c r="BJ68" s="325">
        <f t="shared" si="2"/>
        <v>2</v>
      </c>
      <c r="BL68" s="369"/>
    </row>
    <row r="69" spans="1:64" s="298" customFormat="1" ht="9.75" customHeight="1">
      <c r="A69" s="319" t="s">
        <v>181</v>
      </c>
      <c r="B69" s="303"/>
      <c r="C69" s="303"/>
      <c r="D69" s="341"/>
      <c r="E69" s="449"/>
      <c r="F69" s="353"/>
      <c r="G69" s="353"/>
      <c r="H69" s="353"/>
      <c r="I69" s="355"/>
      <c r="J69" s="325"/>
      <c r="K69" s="333"/>
      <c r="L69" s="333"/>
      <c r="M69" s="339"/>
      <c r="N69" s="333"/>
      <c r="O69" s="333"/>
      <c r="P69" s="444">
        <v>3</v>
      </c>
      <c r="Q69" s="333"/>
      <c r="R69" s="353"/>
      <c r="S69" s="353"/>
      <c r="T69" s="353"/>
      <c r="U69" s="352"/>
      <c r="V69" s="353"/>
      <c r="W69" s="353"/>
      <c r="X69" s="353"/>
      <c r="Y69" s="352"/>
      <c r="Z69" s="353"/>
      <c r="AA69" s="353"/>
      <c r="AB69" s="353"/>
      <c r="AC69" s="352"/>
      <c r="AD69" s="353"/>
      <c r="AE69" s="353"/>
      <c r="AF69" s="353"/>
      <c r="AG69" s="352"/>
      <c r="AH69" s="353"/>
      <c r="AI69" s="353"/>
      <c r="AJ69" s="353"/>
      <c r="AK69" s="352"/>
      <c r="AL69" s="353"/>
      <c r="AM69" s="353"/>
      <c r="AN69" s="314"/>
      <c r="AO69" s="315"/>
      <c r="AP69" s="314"/>
      <c r="AQ69" s="314"/>
      <c r="AR69" s="353"/>
      <c r="AS69" s="352"/>
      <c r="AT69" s="353"/>
      <c r="AU69" s="302"/>
      <c r="AV69" s="302"/>
      <c r="AW69" s="306"/>
      <c r="AX69" s="302"/>
      <c r="AY69" s="302"/>
      <c r="AZ69" s="302"/>
      <c r="BA69" s="446"/>
      <c r="BB69" s="302"/>
      <c r="BC69" s="302"/>
      <c r="BD69" s="302"/>
      <c r="BE69" s="306"/>
      <c r="BF69" s="302"/>
      <c r="BG69" s="302"/>
      <c r="BH69" s="302"/>
      <c r="BI69" s="333"/>
      <c r="BJ69" s="325">
        <f t="shared" si="2"/>
        <v>3</v>
      </c>
      <c r="BL69" s="369"/>
    </row>
    <row r="70" spans="1:64" s="298" customFormat="1" ht="9.75" customHeight="1">
      <c r="A70" s="320" t="s">
        <v>182</v>
      </c>
      <c r="B70" s="303"/>
      <c r="C70" s="303"/>
      <c r="D70" s="341"/>
      <c r="E70" s="449"/>
      <c r="F70" s="353"/>
      <c r="G70" s="353"/>
      <c r="H70" s="353"/>
      <c r="I70" s="338">
        <v>1</v>
      </c>
      <c r="J70" s="356"/>
      <c r="K70" s="356"/>
      <c r="L70" s="356"/>
      <c r="M70" s="355"/>
      <c r="N70" s="356"/>
      <c r="O70" s="356"/>
      <c r="P70" s="356"/>
      <c r="Q70" s="352"/>
      <c r="R70" s="353"/>
      <c r="S70" s="353"/>
      <c r="T70" s="353"/>
      <c r="U70" s="352"/>
      <c r="V70" s="353"/>
      <c r="W70" s="353"/>
      <c r="X70" s="353"/>
      <c r="Y70" s="352"/>
      <c r="Z70" s="353"/>
      <c r="AA70" s="353"/>
      <c r="AB70" s="353"/>
      <c r="AC70" s="352"/>
      <c r="AD70" s="353"/>
      <c r="AE70" s="353"/>
      <c r="AF70" s="353"/>
      <c r="AG70" s="352"/>
      <c r="AH70" s="353"/>
      <c r="AI70" s="353"/>
      <c r="AJ70" s="353"/>
      <c r="AK70" s="352"/>
      <c r="AL70" s="353"/>
      <c r="AM70" s="353"/>
      <c r="AN70" s="314"/>
      <c r="AO70" s="315"/>
      <c r="AP70" s="314"/>
      <c r="AQ70" s="314"/>
      <c r="AR70" s="353"/>
      <c r="AS70" s="352"/>
      <c r="AT70" s="353"/>
      <c r="AU70" s="302"/>
      <c r="AV70" s="302"/>
      <c r="AW70" s="306"/>
      <c r="AX70" s="302"/>
      <c r="AY70" s="302"/>
      <c r="AZ70" s="302"/>
      <c r="BA70" s="446"/>
      <c r="BB70" s="302"/>
      <c r="BC70" s="302"/>
      <c r="BD70" s="302"/>
      <c r="BE70" s="306"/>
      <c r="BF70" s="302"/>
      <c r="BG70" s="302"/>
      <c r="BH70" s="302"/>
      <c r="BI70" s="334"/>
      <c r="BJ70" s="325">
        <f t="shared" si="2"/>
        <v>1</v>
      </c>
      <c r="BL70" s="369"/>
    </row>
    <row r="71" spans="1:64" s="298" customFormat="1" ht="9.75" customHeight="1">
      <c r="A71" s="289"/>
      <c r="B71" s="289"/>
      <c r="C71" s="289"/>
      <c r="D71" s="346"/>
      <c r="E71" s="452"/>
      <c r="F71" s="283"/>
      <c r="G71" s="283"/>
      <c r="H71" s="283"/>
      <c r="I71" s="357"/>
      <c r="J71" s="358"/>
      <c r="K71" s="358"/>
      <c r="L71" s="358"/>
      <c r="M71" s="357"/>
      <c r="N71" s="358"/>
      <c r="O71" s="358"/>
      <c r="P71" s="358"/>
      <c r="Q71" s="357"/>
      <c r="R71" s="358"/>
      <c r="S71" s="358"/>
      <c r="T71" s="358"/>
      <c r="U71" s="288"/>
      <c r="V71" s="283"/>
      <c r="W71" s="283"/>
      <c r="X71" s="283"/>
      <c r="Y71" s="288"/>
      <c r="Z71" s="283"/>
      <c r="AA71" s="283"/>
      <c r="AB71" s="283"/>
      <c r="AC71" s="288"/>
      <c r="AD71" s="283"/>
      <c r="AE71" s="283"/>
      <c r="AF71" s="283"/>
      <c r="AG71" s="288"/>
      <c r="AH71" s="283"/>
      <c r="AI71" s="283"/>
      <c r="AJ71" s="283"/>
      <c r="AK71" s="288"/>
      <c r="AL71" s="283"/>
      <c r="AM71" s="283"/>
      <c r="AN71" s="362"/>
      <c r="AO71" s="322"/>
      <c r="AP71" s="362"/>
      <c r="AQ71" s="362"/>
      <c r="AR71" s="283"/>
      <c r="AS71" s="288"/>
      <c r="AT71" s="283"/>
      <c r="AU71" s="362"/>
      <c r="AV71" s="362"/>
      <c r="AW71" s="322"/>
      <c r="AX71" s="362"/>
      <c r="AY71" s="362"/>
      <c r="AZ71" s="362"/>
      <c r="BA71" s="462"/>
      <c r="BB71" s="362"/>
      <c r="BC71" s="362"/>
      <c r="BD71" s="362"/>
      <c r="BE71" s="322"/>
      <c r="BF71" s="362"/>
      <c r="BG71" s="362"/>
      <c r="BH71" s="362"/>
      <c r="BJ71" s="369"/>
      <c r="BK71" s="369"/>
      <c r="BL71" s="369"/>
    </row>
    <row r="72" spans="1:64" s="298" customFormat="1" ht="9.75" customHeight="1">
      <c r="A72"/>
      <c r="B72"/>
      <c r="C72"/>
      <c r="D72" s="17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370"/>
      <c r="AV72" s="370"/>
      <c r="AW72" s="302"/>
      <c r="AX72" s="302"/>
      <c r="AY72" s="302"/>
      <c r="AZ72" s="302"/>
      <c r="BA72" s="302"/>
      <c r="BB72" s="302"/>
      <c r="BC72" s="302"/>
      <c r="BD72" s="302"/>
      <c r="BE72" s="302"/>
      <c r="BF72" s="302"/>
      <c r="BG72" s="302"/>
      <c r="BH72" s="370"/>
      <c r="BJ72" s="369"/>
      <c r="BK72" s="369"/>
      <c r="BL72" s="369"/>
    </row>
    <row r="73" spans="1:64" s="298" customFormat="1" ht="9.75" customHeight="1">
      <c r="A73"/>
      <c r="B73"/>
      <c r="C73"/>
      <c r="D73" s="17"/>
      <c r="E73" s="78"/>
      <c r="F73" s="78"/>
      <c r="G73" s="78"/>
      <c r="H73" s="78"/>
      <c r="I73" s="78"/>
      <c r="J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370"/>
      <c r="AV73" s="370"/>
      <c r="AW73" s="302"/>
      <c r="AX73" s="302"/>
      <c r="AY73" s="302"/>
      <c r="AZ73" s="302"/>
      <c r="BA73" s="302"/>
      <c r="BB73" s="302"/>
      <c r="BC73" s="302"/>
      <c r="BD73" s="302"/>
      <c r="BE73" s="302"/>
      <c r="BF73" s="302"/>
      <c r="BG73" s="302"/>
      <c r="BH73" s="370"/>
      <c r="BJ73" s="369"/>
      <c r="BK73" s="369"/>
      <c r="BL73" s="369"/>
    </row>
    <row r="74" spans="1:64" s="298" customFormat="1" ht="9.75" customHeight="1">
      <c r="A74"/>
      <c r="B74"/>
      <c r="C74"/>
      <c r="D74" s="17"/>
      <c r="E74" s="78"/>
      <c r="F74" s="78"/>
      <c r="G74" s="78"/>
      <c r="H74" s="78"/>
      <c r="I74" s="78"/>
      <c r="J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370"/>
      <c r="AK74" s="370"/>
      <c r="AL74" s="302"/>
      <c r="AM74" s="302"/>
      <c r="AN74" s="302"/>
      <c r="AO74" s="302"/>
      <c r="AP74" s="302"/>
      <c r="AQ74" s="302"/>
      <c r="AR74" s="302"/>
      <c r="AS74" s="302"/>
      <c r="AT74" s="302"/>
      <c r="AU74" s="302"/>
      <c r="AV74" s="302"/>
      <c r="AW74" s="370"/>
      <c r="AX74" s="369"/>
      <c r="AY74" s="369"/>
      <c r="AZ74" s="369"/>
      <c r="BA74" s="369"/>
      <c r="BB74" s="369"/>
      <c r="BC74" s="369"/>
      <c r="BD74" s="369"/>
      <c r="BE74" s="369"/>
      <c r="BF74" s="369"/>
      <c r="BG74" s="369"/>
      <c r="BH74" s="369"/>
      <c r="BJ74" s="369"/>
      <c r="BK74" s="369"/>
      <c r="BL74" s="369"/>
    </row>
    <row r="75" spans="1:64" s="298" customFormat="1" ht="9.75" customHeight="1">
      <c r="A75"/>
      <c r="B75"/>
      <c r="C75"/>
      <c r="D75" s="17"/>
      <c r="E75" s="78"/>
      <c r="F75" s="78"/>
      <c r="G75" s="78"/>
      <c r="H75" s="78"/>
      <c r="I75" s="78"/>
      <c r="J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370"/>
      <c r="AK75" s="370"/>
      <c r="AL75" s="302"/>
      <c r="AM75" s="302"/>
      <c r="AN75" s="302"/>
      <c r="AO75" s="302"/>
      <c r="AP75" s="302"/>
      <c r="AQ75" s="302"/>
      <c r="AR75" s="302"/>
      <c r="AS75" s="302"/>
      <c r="AT75" s="302"/>
      <c r="AU75" s="302"/>
      <c r="AV75" s="302"/>
      <c r="AW75" s="370"/>
      <c r="AX75" s="369"/>
      <c r="AY75" s="369"/>
      <c r="AZ75" s="369"/>
      <c r="BA75" s="369"/>
      <c r="BB75" s="369"/>
      <c r="BC75" s="369"/>
      <c r="BD75" s="369"/>
      <c r="BE75" s="369"/>
      <c r="BF75" s="369"/>
      <c r="BG75" s="369"/>
      <c r="BH75" s="369"/>
      <c r="BJ75" s="369"/>
      <c r="BK75" s="369"/>
      <c r="BL75" s="369"/>
    </row>
    <row r="76" spans="1:64" s="298" customFormat="1" ht="9.75" customHeight="1">
      <c r="A76"/>
      <c r="B76"/>
      <c r="C76"/>
      <c r="D76" s="17"/>
      <c r="E76" s="78"/>
      <c r="F76" s="78"/>
      <c r="G76" s="78"/>
      <c r="H76" s="78"/>
      <c r="I76" s="78"/>
      <c r="J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370"/>
      <c r="AK76" s="370"/>
      <c r="AL76" s="302"/>
      <c r="AM76" s="302"/>
      <c r="AN76" s="302"/>
      <c r="AO76" s="302"/>
      <c r="AP76" s="302"/>
      <c r="AQ76" s="302"/>
      <c r="AR76" s="302"/>
      <c r="AS76" s="302"/>
      <c r="AT76" s="302"/>
      <c r="AU76" s="302"/>
      <c r="AV76" s="302"/>
      <c r="AW76" s="370"/>
      <c r="AX76" s="369"/>
      <c r="AY76" s="369"/>
      <c r="AZ76" s="369"/>
      <c r="BA76" s="369"/>
      <c r="BB76" s="369"/>
      <c r="BC76" s="369"/>
      <c r="BD76" s="369"/>
      <c r="BE76" s="369"/>
      <c r="BF76" s="369"/>
      <c r="BG76" s="369"/>
      <c r="BH76" s="369"/>
      <c r="BJ76" s="369"/>
      <c r="BK76" s="369"/>
      <c r="BL76" s="369"/>
    </row>
    <row r="77" spans="1:64" s="298" customFormat="1" ht="9.75" customHeight="1">
      <c r="A77"/>
      <c r="B77"/>
      <c r="C77"/>
      <c r="D77" s="17"/>
      <c r="E77" s="78"/>
      <c r="F77" s="78"/>
      <c r="G77" s="78"/>
      <c r="H77" s="78"/>
      <c r="I77" s="78"/>
      <c r="J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370"/>
      <c r="AK77" s="370"/>
      <c r="AL77" s="302"/>
      <c r="AM77" s="302"/>
      <c r="AN77" s="302"/>
      <c r="AO77" s="302"/>
      <c r="AP77" s="302"/>
      <c r="AQ77" s="302"/>
      <c r="AR77" s="302"/>
      <c r="AS77" s="302"/>
      <c r="AT77" s="302"/>
      <c r="AU77" s="370"/>
      <c r="AV77" s="370"/>
      <c r="AW77" s="370"/>
      <c r="AX77" s="369"/>
      <c r="AY77" s="369"/>
      <c r="AZ77" s="369"/>
      <c r="BA77" s="369"/>
      <c r="BB77" s="369"/>
      <c r="BC77" s="369"/>
      <c r="BD77" s="369"/>
      <c r="BE77" s="369"/>
      <c r="BF77" s="369"/>
      <c r="BG77" s="369"/>
      <c r="BH77" s="369"/>
      <c r="BJ77" s="369"/>
      <c r="BK77" s="369"/>
      <c r="BL77" s="369"/>
    </row>
    <row r="78" spans="1:64" s="298" customFormat="1" ht="9.75" customHeight="1">
      <c r="A78"/>
      <c r="B78"/>
      <c r="C78"/>
      <c r="D78" s="17"/>
      <c r="E78" s="78"/>
      <c r="F78" s="78"/>
      <c r="G78" s="78"/>
      <c r="H78" s="78"/>
      <c r="I78" s="78"/>
      <c r="J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370"/>
      <c r="AK78" s="370"/>
      <c r="AL78" s="302"/>
      <c r="AM78" s="302"/>
      <c r="AN78" s="302"/>
      <c r="AO78" s="302"/>
      <c r="AP78" s="302"/>
      <c r="AQ78" s="302"/>
      <c r="AR78" s="302"/>
      <c r="AS78" s="302"/>
      <c r="AT78" s="302"/>
      <c r="AU78" s="370"/>
      <c r="AV78" s="370"/>
      <c r="AW78" s="370"/>
      <c r="AX78" s="369"/>
      <c r="AY78" s="369"/>
      <c r="AZ78" s="369"/>
      <c r="BA78" s="369"/>
      <c r="BB78" s="369"/>
      <c r="BC78" s="369"/>
      <c r="BD78" s="369"/>
      <c r="BE78" s="369"/>
      <c r="BF78" s="369"/>
      <c r="BG78" s="369"/>
      <c r="BH78" s="369"/>
      <c r="BJ78" s="369"/>
      <c r="BK78" s="369"/>
      <c r="BL78" s="369"/>
    </row>
    <row r="79" spans="1:64" s="298" customFormat="1" ht="9.75" customHeight="1">
      <c r="A79"/>
      <c r="B79"/>
      <c r="C79"/>
      <c r="D79" s="17"/>
      <c r="E79" s="78"/>
      <c r="F79" s="78"/>
      <c r="G79" s="78"/>
      <c r="H79" s="78"/>
      <c r="I79" s="78"/>
      <c r="J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370"/>
      <c r="AK79" s="370"/>
      <c r="AL79" s="302"/>
      <c r="AM79" s="302"/>
      <c r="AN79" s="302"/>
      <c r="AO79" s="302"/>
      <c r="AP79" s="302"/>
      <c r="AQ79" s="302"/>
      <c r="AR79" s="302"/>
      <c r="AS79" s="302"/>
      <c r="AT79" s="302"/>
      <c r="AU79" s="370"/>
      <c r="AV79" s="370"/>
      <c r="AW79" s="370"/>
      <c r="AX79" s="369"/>
      <c r="AY79" s="369"/>
      <c r="AZ79" s="369"/>
      <c r="BA79" s="369"/>
      <c r="BB79" s="369"/>
      <c r="BC79" s="369"/>
      <c r="BD79" s="369"/>
      <c r="BE79" s="369"/>
      <c r="BF79" s="369"/>
      <c r="BG79" s="369"/>
      <c r="BH79" s="369"/>
      <c r="BJ79" s="369"/>
      <c r="BK79" s="369"/>
      <c r="BL79" s="369"/>
    </row>
    <row r="80" spans="1:64" s="298" customFormat="1" ht="9.75" customHeight="1">
      <c r="A80"/>
      <c r="B80"/>
      <c r="C80"/>
      <c r="D80" s="17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370"/>
      <c r="AK80" s="370"/>
      <c r="AL80" s="302"/>
      <c r="AM80" s="302"/>
      <c r="AN80" s="302"/>
      <c r="AO80" s="302"/>
      <c r="AP80" s="302"/>
      <c r="AQ80" s="302"/>
      <c r="AR80" s="302"/>
      <c r="AS80" s="302"/>
      <c r="AT80" s="302"/>
      <c r="AU80" s="370"/>
      <c r="AV80" s="370"/>
      <c r="AW80" s="370"/>
      <c r="AX80" s="369"/>
      <c r="AY80" s="369"/>
      <c r="AZ80" s="369"/>
      <c r="BA80" s="369"/>
      <c r="BB80" s="369"/>
      <c r="BC80" s="369"/>
      <c r="BD80" s="369"/>
      <c r="BE80" s="369"/>
      <c r="BF80" s="369"/>
      <c r="BG80" s="369"/>
      <c r="BH80" s="369"/>
      <c r="BJ80" s="369"/>
      <c r="BK80" s="369"/>
      <c r="BL80" s="369"/>
    </row>
    <row r="81" spans="1:64" s="298" customFormat="1" ht="9.75" customHeight="1">
      <c r="A81"/>
      <c r="B81"/>
      <c r="C81"/>
      <c r="D81" s="17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370"/>
      <c r="AK81" s="370"/>
      <c r="AL81" s="302"/>
      <c r="AM81" s="302"/>
      <c r="AN81" s="302"/>
      <c r="AO81" s="302"/>
      <c r="AP81" s="302"/>
      <c r="AQ81" s="302"/>
      <c r="AR81" s="302"/>
      <c r="AS81" s="302"/>
      <c r="AT81" s="302"/>
      <c r="AU81" s="370"/>
      <c r="AV81" s="370"/>
      <c r="AW81" s="370"/>
      <c r="AX81" s="369"/>
      <c r="AY81" s="369"/>
      <c r="AZ81" s="369"/>
      <c r="BA81" s="369"/>
      <c r="BB81" s="369"/>
      <c r="BC81" s="369"/>
      <c r="BD81" s="369"/>
      <c r="BE81" s="369"/>
      <c r="BF81" s="369"/>
      <c r="BG81" s="369"/>
      <c r="BH81" s="369"/>
      <c r="BJ81" s="369"/>
      <c r="BK81" s="369"/>
      <c r="BL81" s="369"/>
    </row>
    <row r="82" spans="1:64" s="298" customFormat="1" ht="9.75" customHeight="1">
      <c r="A82"/>
      <c r="B82"/>
      <c r="C82"/>
      <c r="D82" s="17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370"/>
      <c r="AK82" s="370"/>
      <c r="AL82" s="302"/>
      <c r="AM82" s="302"/>
      <c r="AN82" s="302"/>
      <c r="AO82" s="302"/>
      <c r="AP82" s="302"/>
      <c r="AQ82" s="302"/>
      <c r="AR82" s="302"/>
      <c r="AS82" s="302"/>
      <c r="AT82" s="302"/>
      <c r="AU82" s="302"/>
      <c r="AV82" s="370"/>
      <c r="AW82" s="370"/>
      <c r="AX82" s="369"/>
      <c r="AY82" s="369"/>
      <c r="AZ82" s="369"/>
      <c r="BA82" s="369"/>
      <c r="BB82" s="369"/>
      <c r="BC82" s="369"/>
      <c r="BD82" s="369"/>
      <c r="BE82" s="369"/>
      <c r="BF82" s="369"/>
      <c r="BG82" s="369"/>
      <c r="BH82" s="369"/>
      <c r="BJ82" s="369"/>
      <c r="BK82" s="369"/>
      <c r="BL82" s="369"/>
    </row>
    <row r="83" spans="1:64" s="298" customFormat="1" ht="9.75" customHeight="1">
      <c r="A83"/>
      <c r="B83"/>
      <c r="C83"/>
      <c r="D83" s="17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370"/>
      <c r="AK83" s="370"/>
      <c r="AL83" s="302"/>
      <c r="AM83" s="302"/>
      <c r="AN83" s="302"/>
      <c r="AO83" s="302"/>
      <c r="AP83" s="302"/>
      <c r="AQ83" s="302"/>
      <c r="AR83" s="302"/>
      <c r="AS83" s="302"/>
      <c r="AT83" s="302"/>
      <c r="AU83" s="370"/>
      <c r="AV83" s="370"/>
      <c r="AW83" s="370"/>
      <c r="AX83" s="369"/>
      <c r="AY83" s="369"/>
      <c r="AZ83" s="369"/>
      <c r="BA83" s="369"/>
      <c r="BB83" s="369"/>
      <c r="BC83" s="369"/>
      <c r="BD83" s="369"/>
      <c r="BE83" s="369"/>
      <c r="BF83" s="369"/>
      <c r="BG83" s="369"/>
      <c r="BH83" s="369"/>
      <c r="BJ83" s="369"/>
      <c r="BK83" s="369"/>
      <c r="BL83" s="369"/>
    </row>
    <row r="84" spans="1:64" s="298" customFormat="1" ht="9.75" customHeight="1">
      <c r="A84"/>
      <c r="B84"/>
      <c r="C84"/>
      <c r="D84" s="17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369"/>
      <c r="AY84" s="369"/>
      <c r="AZ84" s="369"/>
      <c r="BA84" s="369"/>
      <c r="BB84" s="369"/>
      <c r="BC84" s="369"/>
      <c r="BD84" s="369"/>
      <c r="BE84" s="369"/>
      <c r="BF84" s="369"/>
      <c r="BG84" s="369"/>
      <c r="BH84" s="369"/>
      <c r="BJ84" s="369"/>
      <c r="BK84" s="369"/>
      <c r="BL84" s="369"/>
    </row>
    <row r="85" spans="1:64" s="298" customFormat="1" ht="9.75" customHeight="1">
      <c r="A85"/>
      <c r="B85"/>
      <c r="C85"/>
      <c r="D85" s="17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369"/>
      <c r="AY85" s="369"/>
      <c r="AZ85" s="369"/>
      <c r="BA85" s="369"/>
      <c r="BB85" s="369"/>
      <c r="BC85" s="369"/>
      <c r="BD85" s="369"/>
      <c r="BE85" s="369"/>
      <c r="BF85" s="369"/>
      <c r="BG85" s="369"/>
      <c r="BH85" s="369"/>
      <c r="BJ85" s="369"/>
      <c r="BK85" s="369"/>
      <c r="BL85" s="369"/>
    </row>
    <row r="86" spans="1:64" s="298" customFormat="1" ht="9.75" customHeight="1">
      <c r="A86"/>
      <c r="B86"/>
      <c r="C86"/>
      <c r="D86" s="17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369"/>
      <c r="AY86" s="369"/>
      <c r="AZ86" s="369"/>
      <c r="BA86" s="369"/>
      <c r="BB86" s="369"/>
      <c r="BC86" s="369"/>
      <c r="BD86" s="369"/>
      <c r="BE86" s="369"/>
      <c r="BF86" s="369"/>
      <c r="BG86" s="369"/>
      <c r="BH86" s="369"/>
      <c r="BJ86" s="369"/>
      <c r="BK86" s="369"/>
      <c r="BL86" s="369"/>
    </row>
    <row r="87" spans="1:64" s="298" customFormat="1" ht="9.75" customHeight="1">
      <c r="A87"/>
      <c r="B87"/>
      <c r="C87"/>
      <c r="D87" s="17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J87" s="369"/>
      <c r="BK87" s="369"/>
      <c r="BL87" s="369"/>
    </row>
    <row r="88" spans="1:64" s="298" customFormat="1" ht="9.75" customHeight="1">
      <c r="A88"/>
      <c r="B88"/>
      <c r="C88"/>
      <c r="D88" s="17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J88" s="369"/>
      <c r="BK88" s="369"/>
      <c r="BL88" s="369"/>
    </row>
    <row r="89" spans="1:64" s="298" customFormat="1" ht="9.75" customHeight="1">
      <c r="A89"/>
      <c r="B89"/>
      <c r="C89"/>
      <c r="D89" s="17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J89" s="369"/>
      <c r="BK89" s="369"/>
      <c r="BL89" s="369"/>
    </row>
    <row r="90" spans="1:64" s="298" customFormat="1" ht="9.75" customHeight="1">
      <c r="A90"/>
      <c r="B90"/>
      <c r="C90"/>
      <c r="D90" s="17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J90" s="369"/>
      <c r="BK90" s="369"/>
      <c r="BL90" s="369"/>
    </row>
    <row r="91" spans="1:64" s="298" customFormat="1" ht="9.75" customHeight="1">
      <c r="A91"/>
      <c r="B91"/>
      <c r="C91"/>
      <c r="D91" s="17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J91" s="369"/>
      <c r="BK91" s="369"/>
      <c r="BL91" s="369"/>
    </row>
    <row r="92" spans="1:64" s="298" customFormat="1" ht="9.75" customHeight="1">
      <c r="A92"/>
      <c r="B92"/>
      <c r="C92"/>
      <c r="D92" s="17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J92" s="369"/>
      <c r="BK92" s="369"/>
      <c r="BL92" s="369"/>
    </row>
  </sheetData>
  <printOptions/>
  <pageMargins left="0.5" right="0.5" top="0.7" bottom="0.5" header="0.5" footer="0.5"/>
  <pageSetup fitToHeight="1" fitToWidth="1" horizontalDpi="600" verticalDpi="600" orientation="landscape" paperSize="8" scale="64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S61"/>
  <sheetViews>
    <sheetView workbookViewId="0" topLeftCell="A1">
      <selection activeCell="H1" sqref="H1"/>
    </sheetView>
  </sheetViews>
  <sheetFormatPr defaultColWidth="9.140625" defaultRowHeight="12.75"/>
  <cols>
    <col min="1" max="1" width="6.57421875" style="92" customWidth="1"/>
    <col min="2" max="2" width="5.28125" style="66" customWidth="1"/>
    <col min="3" max="3" width="0.9921875" style="66" customWidth="1"/>
    <col min="4" max="5" width="2.7109375" style="0" customWidth="1"/>
    <col min="6" max="6" width="2.7109375" style="66" customWidth="1"/>
    <col min="7" max="7" width="0.9921875" style="66" customWidth="1"/>
    <col min="8" max="10" width="2.7109375" style="0" customWidth="1"/>
    <col min="11" max="11" width="0.9921875" style="66" customWidth="1"/>
    <col min="12" max="14" width="2.7109375" style="0" customWidth="1"/>
    <col min="15" max="15" width="0.85546875" style="66" customWidth="1"/>
    <col min="16" max="17" width="2.7109375" style="0" customWidth="1"/>
    <col min="18" max="18" width="2.7109375" style="66" customWidth="1"/>
    <col min="19" max="19" width="1.1484375" style="66" customWidth="1"/>
    <col min="20" max="21" width="2.7109375" style="0" customWidth="1"/>
    <col min="22" max="22" width="2.7109375" style="66" customWidth="1"/>
    <col min="23" max="23" width="1.1484375" style="66" customWidth="1"/>
    <col min="24" max="25" width="2.7109375" style="0" customWidth="1"/>
    <col min="26" max="26" width="2.7109375" style="66" customWidth="1"/>
    <col min="27" max="27" width="0.9921875" style="66" customWidth="1"/>
    <col min="28" max="29" width="2.7109375" style="0" customWidth="1"/>
    <col min="30" max="30" width="2.7109375" style="66" customWidth="1"/>
    <col min="31" max="31" width="0.9921875" style="66" customWidth="1"/>
    <col min="32" max="33" width="2.7109375" style="0" customWidth="1"/>
    <col min="34" max="34" width="2.7109375" style="66" customWidth="1"/>
    <col min="36" max="36" width="12.140625" style="0" customWidth="1"/>
    <col min="37" max="37" width="7.00390625" style="78" customWidth="1"/>
    <col min="38" max="38" width="10.7109375" style="0" customWidth="1"/>
  </cols>
  <sheetData>
    <row r="1" spans="1:10" ht="18">
      <c r="A1" s="92" t="s">
        <v>99</v>
      </c>
      <c r="H1" s="2" t="s">
        <v>60</v>
      </c>
      <c r="I1" s="2"/>
      <c r="J1" s="2"/>
    </row>
    <row r="3" spans="1:34" ht="12.75">
      <c r="A3" s="92" t="s">
        <v>51</v>
      </c>
      <c r="B3" s="97"/>
      <c r="C3" s="98"/>
      <c r="E3" s="99" t="s">
        <v>52</v>
      </c>
      <c r="F3" s="100"/>
      <c r="G3" s="101"/>
      <c r="I3" s="99" t="s">
        <v>53</v>
      </c>
      <c r="J3" s="99"/>
      <c r="K3" s="101"/>
      <c r="M3" s="99" t="s">
        <v>54</v>
      </c>
      <c r="N3" s="99"/>
      <c r="O3" s="98"/>
      <c r="Q3" s="99" t="s">
        <v>55</v>
      </c>
      <c r="R3" s="100"/>
      <c r="S3" s="101"/>
      <c r="U3" s="99" t="s">
        <v>56</v>
      </c>
      <c r="V3" s="100"/>
      <c r="W3" s="101"/>
      <c r="Y3" s="99" t="s">
        <v>57</v>
      </c>
      <c r="Z3" s="100"/>
      <c r="AA3" s="101"/>
      <c r="AC3" s="99" t="s">
        <v>58</v>
      </c>
      <c r="AD3" s="100"/>
      <c r="AE3" s="101"/>
      <c r="AG3" s="99" t="s">
        <v>59</v>
      </c>
      <c r="AH3" s="102"/>
    </row>
    <row r="4" spans="2:34" ht="12.75">
      <c r="B4" s="98"/>
      <c r="C4" s="98"/>
      <c r="D4" s="99"/>
      <c r="E4" s="99"/>
      <c r="F4" s="101"/>
      <c r="G4" s="101"/>
      <c r="H4" s="99"/>
      <c r="I4" s="99"/>
      <c r="J4" s="99"/>
      <c r="K4" s="101"/>
      <c r="L4" s="99"/>
      <c r="M4" s="99"/>
      <c r="N4" s="99"/>
      <c r="O4" s="98"/>
      <c r="P4" s="99"/>
      <c r="Q4" s="99"/>
      <c r="R4" s="101"/>
      <c r="S4" s="101"/>
      <c r="T4" s="99"/>
      <c r="U4" s="99"/>
      <c r="V4" s="101"/>
      <c r="W4" s="101"/>
      <c r="X4" s="99"/>
      <c r="Y4" s="99"/>
      <c r="Z4" s="101"/>
      <c r="AA4" s="101"/>
      <c r="AB4" s="99"/>
      <c r="AC4" s="99"/>
      <c r="AD4" s="101"/>
      <c r="AE4" s="101"/>
      <c r="AF4" s="99"/>
      <c r="AG4" s="99"/>
      <c r="AH4" s="123"/>
    </row>
    <row r="5" spans="2:34" ht="12.75">
      <c r="B5" s="98"/>
      <c r="C5" s="98"/>
      <c r="D5" s="99"/>
      <c r="E5" s="99"/>
      <c r="F5" s="101"/>
      <c r="G5" s="101"/>
      <c r="H5" s="99"/>
      <c r="I5" s="99"/>
      <c r="J5" s="99"/>
      <c r="K5" s="101"/>
      <c r="L5" s="99"/>
      <c r="M5" s="99"/>
      <c r="N5" s="99"/>
      <c r="O5" s="98"/>
      <c r="P5" s="99"/>
      <c r="Q5" s="99"/>
      <c r="R5" s="101"/>
      <c r="S5" s="101"/>
      <c r="T5" s="99"/>
      <c r="U5" s="99"/>
      <c r="V5" s="101"/>
      <c r="W5" s="101"/>
      <c r="X5" s="99"/>
      <c r="Y5" s="99"/>
      <c r="Z5" s="101"/>
      <c r="AA5" s="101"/>
      <c r="AB5" s="99"/>
      <c r="AC5" s="99"/>
      <c r="AD5" s="101"/>
      <c r="AE5" s="101"/>
      <c r="AF5" s="99"/>
      <c r="AG5" s="99"/>
      <c r="AH5" s="123"/>
    </row>
    <row r="6" spans="1:34" ht="12.75">
      <c r="A6" s="92">
        <v>2004</v>
      </c>
      <c r="B6" s="69" t="s">
        <v>28</v>
      </c>
      <c r="C6" s="98"/>
      <c r="D6" s="99"/>
      <c r="E6" s="99"/>
      <c r="F6" s="100"/>
      <c r="G6" s="101"/>
      <c r="H6" s="99"/>
      <c r="I6" s="99"/>
      <c r="J6" s="99"/>
      <c r="K6" s="136"/>
      <c r="L6" s="99"/>
      <c r="M6" s="99"/>
      <c r="N6" s="100"/>
      <c r="O6" s="98"/>
      <c r="P6" s="99"/>
      <c r="Q6" s="99"/>
      <c r="R6" s="100"/>
      <c r="S6" s="101"/>
      <c r="T6" s="99"/>
      <c r="U6" s="99"/>
      <c r="V6" s="100"/>
      <c r="W6" s="101"/>
      <c r="X6" s="99"/>
      <c r="Y6" s="99"/>
      <c r="Z6" s="100"/>
      <c r="AA6" s="101"/>
      <c r="AB6" s="99"/>
      <c r="AC6" s="99"/>
      <c r="AD6" s="100"/>
      <c r="AE6" s="101"/>
      <c r="AF6" s="99"/>
      <c r="AG6" s="99"/>
      <c r="AH6" s="102"/>
    </row>
    <row r="7" spans="2:34" ht="12.75">
      <c r="B7" s="69" t="s">
        <v>29</v>
      </c>
      <c r="C7" s="98"/>
      <c r="D7" s="99"/>
      <c r="E7" s="99"/>
      <c r="F7" s="100"/>
      <c r="G7" s="101"/>
      <c r="H7" s="99"/>
      <c r="I7" s="99"/>
      <c r="J7" s="99"/>
      <c r="K7" s="136"/>
      <c r="L7" s="99"/>
      <c r="M7" s="99"/>
      <c r="N7" s="100"/>
      <c r="O7" s="98"/>
      <c r="P7" s="99"/>
      <c r="Q7" s="99"/>
      <c r="R7" s="100"/>
      <c r="S7" s="101"/>
      <c r="T7" s="99"/>
      <c r="U7" s="99"/>
      <c r="V7" s="100"/>
      <c r="W7" s="101"/>
      <c r="X7" s="99"/>
      <c r="Y7" s="99"/>
      <c r="Z7" s="100"/>
      <c r="AA7" s="101"/>
      <c r="AB7" s="99"/>
      <c r="AC7" s="99"/>
      <c r="AD7" s="100"/>
      <c r="AE7" s="101"/>
      <c r="AF7" s="99"/>
      <c r="AG7" s="99"/>
      <c r="AH7" s="102"/>
    </row>
    <row r="8" spans="1:34" ht="12.75">
      <c r="A8" s="104"/>
      <c r="B8" s="66" t="s">
        <v>30</v>
      </c>
      <c r="C8" s="137"/>
      <c r="D8" s="104"/>
      <c r="E8" s="104"/>
      <c r="F8" s="97"/>
      <c r="G8" s="104"/>
      <c r="H8" s="104"/>
      <c r="I8" s="104"/>
      <c r="J8" s="104"/>
      <c r="K8" s="137"/>
      <c r="L8" s="104"/>
      <c r="M8" s="104"/>
      <c r="N8" s="97"/>
      <c r="O8" s="104"/>
      <c r="P8" s="104"/>
      <c r="Q8" s="104"/>
      <c r="R8" s="97"/>
      <c r="S8" s="104"/>
      <c r="T8" s="104"/>
      <c r="U8" s="104"/>
      <c r="V8" s="97"/>
      <c r="W8" s="104"/>
      <c r="X8" s="104"/>
      <c r="Y8" s="104"/>
      <c r="Z8" s="97"/>
      <c r="AA8" s="104"/>
      <c r="AB8" s="104"/>
      <c r="AC8" s="104"/>
      <c r="AD8" s="97"/>
      <c r="AE8" s="104"/>
      <c r="AF8" s="104"/>
      <c r="AG8" s="104"/>
      <c r="AH8" s="97"/>
    </row>
    <row r="9" spans="2:34" ht="12.75">
      <c r="B9" s="66" t="s">
        <v>31</v>
      </c>
      <c r="C9" s="135"/>
      <c r="F9" s="69"/>
      <c r="K9" s="135"/>
      <c r="N9" s="69"/>
      <c r="R9" s="69"/>
      <c r="V9" s="69"/>
      <c r="Z9" s="69"/>
      <c r="AD9" s="69"/>
      <c r="AH9" s="69"/>
    </row>
    <row r="10" spans="2:34" ht="13.5" thickBot="1">
      <c r="B10" s="66" t="s">
        <v>32</v>
      </c>
      <c r="C10" s="135"/>
      <c r="F10" s="69"/>
      <c r="K10" s="135"/>
      <c r="N10" s="69"/>
      <c r="R10" s="69"/>
      <c r="V10" s="69"/>
      <c r="Z10" s="69"/>
      <c r="AD10" s="69"/>
      <c r="AH10" s="69"/>
    </row>
    <row r="11" spans="2:45" ht="12.75">
      <c r="B11" s="66" t="s">
        <v>33</v>
      </c>
      <c r="C11" s="135"/>
      <c r="D11" s="65"/>
      <c r="E11" s="65"/>
      <c r="F11" s="71"/>
      <c r="G11" s="74"/>
      <c r="H11" s="65"/>
      <c r="I11" s="65"/>
      <c r="J11" s="65"/>
      <c r="K11" s="138"/>
      <c r="L11" s="65"/>
      <c r="M11" s="65"/>
      <c r="N11" s="71"/>
      <c r="P11" s="65"/>
      <c r="Q11" s="65"/>
      <c r="R11" s="71"/>
      <c r="S11" s="74"/>
      <c r="T11" s="65"/>
      <c r="U11" s="65"/>
      <c r="V11" s="71"/>
      <c r="W11" s="74"/>
      <c r="X11" s="65"/>
      <c r="Y11" s="65"/>
      <c r="Z11" s="71"/>
      <c r="AA11" s="74"/>
      <c r="AB11" s="65"/>
      <c r="AC11" s="65"/>
      <c r="AD11" s="71"/>
      <c r="AE11" s="74"/>
      <c r="AF11" s="65"/>
      <c r="AG11" s="65"/>
      <c r="AH11" s="71"/>
      <c r="AL11" s="3"/>
      <c r="AM11" s="265"/>
      <c r="AN11" s="5"/>
      <c r="AO11" s="5"/>
      <c r="AP11" s="5"/>
      <c r="AQ11" s="5"/>
      <c r="AR11" s="5"/>
      <c r="AS11" s="6"/>
    </row>
    <row r="12" spans="2:45" ht="12.75">
      <c r="B12" s="69" t="s">
        <v>34</v>
      </c>
      <c r="F12" s="69"/>
      <c r="K12" s="135"/>
      <c r="N12" s="69"/>
      <c r="R12" s="69"/>
      <c r="V12" s="69"/>
      <c r="Z12" s="69"/>
      <c r="AD12" s="69"/>
      <c r="AH12" s="69"/>
      <c r="AL12" s="188"/>
      <c r="AM12" s="266">
        <v>1</v>
      </c>
      <c r="AN12" s="267" t="s">
        <v>75</v>
      </c>
      <c r="AO12" s="267"/>
      <c r="AP12" s="66"/>
      <c r="AQ12" s="66"/>
      <c r="AR12" s="66"/>
      <c r="AS12" s="192"/>
    </row>
    <row r="13" spans="2:45" ht="12.75">
      <c r="B13" s="69" t="s">
        <v>35</v>
      </c>
      <c r="F13" s="69"/>
      <c r="K13" s="135"/>
      <c r="N13" s="69"/>
      <c r="R13" s="69"/>
      <c r="V13" s="69"/>
      <c r="Z13" s="69"/>
      <c r="AD13" s="69"/>
      <c r="AH13" s="69"/>
      <c r="AL13" s="188"/>
      <c r="AM13" s="109"/>
      <c r="AN13" s="268" t="s">
        <v>84</v>
      </c>
      <c r="AO13" s="267"/>
      <c r="AP13" s="66"/>
      <c r="AQ13" s="66"/>
      <c r="AR13" s="66"/>
      <c r="AS13" s="192"/>
    </row>
    <row r="14" spans="1:45" ht="13.5" thickBot="1">
      <c r="A14" s="93"/>
      <c r="B14" s="70" t="s">
        <v>36</v>
      </c>
      <c r="C14" s="68"/>
      <c r="D14" s="68"/>
      <c r="E14" s="68"/>
      <c r="F14" s="70"/>
      <c r="G14" s="68"/>
      <c r="H14" s="68"/>
      <c r="I14" s="68"/>
      <c r="J14" s="68"/>
      <c r="K14" s="139"/>
      <c r="L14" s="68"/>
      <c r="M14" s="68"/>
      <c r="N14" s="70"/>
      <c r="O14" s="68"/>
      <c r="P14" s="68"/>
      <c r="Q14" s="68"/>
      <c r="R14" s="70"/>
      <c r="S14" s="68"/>
      <c r="T14" s="68"/>
      <c r="U14" s="68"/>
      <c r="V14" s="70"/>
      <c r="W14" s="68"/>
      <c r="X14" s="68"/>
      <c r="Y14" s="68"/>
      <c r="Z14" s="70"/>
      <c r="AA14" s="68"/>
      <c r="AB14" s="68"/>
      <c r="AC14" s="68"/>
      <c r="AD14" s="70"/>
      <c r="AE14" s="68"/>
      <c r="AF14" s="68"/>
      <c r="AG14" s="68"/>
      <c r="AH14" s="70"/>
      <c r="AL14" s="181" t="s">
        <v>74</v>
      </c>
      <c r="AM14" s="101"/>
      <c r="AN14" s="268" t="s">
        <v>166</v>
      </c>
      <c r="AO14" s="98"/>
      <c r="AP14" s="98"/>
      <c r="AQ14" s="98"/>
      <c r="AR14" s="98"/>
      <c r="AS14" s="269"/>
    </row>
    <row r="15" spans="1:45" ht="12.75">
      <c r="A15" s="92">
        <v>2005</v>
      </c>
      <c r="B15" s="69" t="s">
        <v>25</v>
      </c>
      <c r="C15" s="75"/>
      <c r="F15" s="69"/>
      <c r="K15" s="135"/>
      <c r="N15" s="69"/>
      <c r="R15" s="69"/>
      <c r="V15" s="69"/>
      <c r="Z15" s="69"/>
      <c r="AD15" s="69"/>
      <c r="AH15" s="69"/>
      <c r="AL15" s="188"/>
      <c r="AM15" s="109"/>
      <c r="AN15" s="66"/>
      <c r="AO15" s="66"/>
      <c r="AP15" s="66"/>
      <c r="AQ15" s="66"/>
      <c r="AR15" s="66"/>
      <c r="AS15" s="192"/>
    </row>
    <row r="16" spans="2:45" ht="12.75">
      <c r="B16" s="69" t="s">
        <v>26</v>
      </c>
      <c r="C16" s="75"/>
      <c r="F16" s="69"/>
      <c r="K16" s="135"/>
      <c r="N16" s="69"/>
      <c r="R16" s="69"/>
      <c r="V16" s="69"/>
      <c r="Z16" s="69"/>
      <c r="AD16" s="69"/>
      <c r="AH16" s="69"/>
      <c r="AL16" s="188"/>
      <c r="AM16" s="186">
        <v>2</v>
      </c>
      <c r="AN16" s="83" t="s">
        <v>39</v>
      </c>
      <c r="AO16" s="83"/>
      <c r="AP16" s="83"/>
      <c r="AQ16" s="66"/>
      <c r="AR16" s="66"/>
      <c r="AS16" s="192"/>
    </row>
    <row r="17" spans="2:45" ht="12.75">
      <c r="B17" s="69" t="s">
        <v>27</v>
      </c>
      <c r="C17" s="75"/>
      <c r="F17" s="69"/>
      <c r="K17" s="135"/>
      <c r="N17" s="69"/>
      <c r="R17" s="69"/>
      <c r="V17" s="69"/>
      <c r="Z17" s="69"/>
      <c r="AD17" s="69"/>
      <c r="AH17" s="69"/>
      <c r="AL17" s="188"/>
      <c r="AM17" s="186">
        <v>3</v>
      </c>
      <c r="AN17" s="82" t="s">
        <v>40</v>
      </c>
      <c r="AO17" s="83"/>
      <c r="AP17" s="83"/>
      <c r="AQ17" s="83"/>
      <c r="AR17" s="83"/>
      <c r="AS17" s="192"/>
    </row>
    <row r="18" spans="2:45" ht="12.75">
      <c r="B18" s="69" t="s">
        <v>28</v>
      </c>
      <c r="C18" s="75"/>
      <c r="F18" s="80"/>
      <c r="G18" s="75"/>
      <c r="K18" s="135"/>
      <c r="N18" s="69"/>
      <c r="R18" s="69"/>
      <c r="V18" s="69"/>
      <c r="Z18" s="69"/>
      <c r="AD18" s="69"/>
      <c r="AH18" s="69"/>
      <c r="AL18" s="188"/>
      <c r="AM18" s="186">
        <v>4</v>
      </c>
      <c r="AN18" s="83" t="s">
        <v>87</v>
      </c>
      <c r="AO18" s="83"/>
      <c r="AP18" s="66"/>
      <c r="AQ18" s="66"/>
      <c r="AR18" s="66"/>
      <c r="AS18" s="192"/>
    </row>
    <row r="19" spans="2:45" ht="12.75">
      <c r="B19" s="69" t="s">
        <v>29</v>
      </c>
      <c r="C19" s="75"/>
      <c r="D19" s="106"/>
      <c r="E19" s="106"/>
      <c r="F19" s="105"/>
      <c r="G19" s="107"/>
      <c r="H19" s="78"/>
      <c r="I19" s="78"/>
      <c r="J19" s="78"/>
      <c r="K19" s="140"/>
      <c r="L19" s="78"/>
      <c r="M19" s="78"/>
      <c r="N19" s="108"/>
      <c r="O19" s="109"/>
      <c r="P19" s="78"/>
      <c r="Q19" s="78"/>
      <c r="R19" s="108"/>
      <c r="S19" s="109"/>
      <c r="T19" s="78"/>
      <c r="U19" s="78"/>
      <c r="V19" s="108"/>
      <c r="W19" s="109"/>
      <c r="X19" s="78"/>
      <c r="Y19" s="78"/>
      <c r="Z19" s="108"/>
      <c r="AA19" s="109"/>
      <c r="AB19" s="78"/>
      <c r="AC19" s="78"/>
      <c r="AD19" s="108"/>
      <c r="AE19" s="109"/>
      <c r="AF19" s="78"/>
      <c r="AG19" s="78"/>
      <c r="AH19" s="108"/>
      <c r="AL19" s="188"/>
      <c r="AM19" s="109"/>
      <c r="AN19" s="83" t="s">
        <v>85</v>
      </c>
      <c r="AO19" s="66"/>
      <c r="AP19" s="66"/>
      <c r="AQ19" s="66"/>
      <c r="AR19" s="66"/>
      <c r="AS19" s="192"/>
    </row>
    <row r="20" spans="2:45" ht="12.75">
      <c r="B20" s="69" t="s">
        <v>30</v>
      </c>
      <c r="C20" s="75"/>
      <c r="D20" s="121"/>
      <c r="E20" s="121"/>
      <c r="F20" s="105"/>
      <c r="G20" s="107"/>
      <c r="H20" s="121"/>
      <c r="I20" s="121"/>
      <c r="J20" s="121"/>
      <c r="K20" s="141"/>
      <c r="L20" s="78"/>
      <c r="M20" s="78"/>
      <c r="N20" s="108"/>
      <c r="O20" s="109"/>
      <c r="P20" s="78"/>
      <c r="Q20" s="78"/>
      <c r="R20" s="108"/>
      <c r="S20" s="109"/>
      <c r="T20" s="78"/>
      <c r="U20" s="78"/>
      <c r="V20" s="108"/>
      <c r="W20" s="109"/>
      <c r="X20" s="78"/>
      <c r="Y20" s="78"/>
      <c r="Z20" s="108"/>
      <c r="AA20" s="109"/>
      <c r="AB20" s="78"/>
      <c r="AC20" s="78"/>
      <c r="AD20" s="108"/>
      <c r="AE20" s="109"/>
      <c r="AF20" s="78"/>
      <c r="AG20" s="78"/>
      <c r="AH20" s="108"/>
      <c r="AL20" s="188"/>
      <c r="AM20" s="109"/>
      <c r="AN20" s="83" t="s">
        <v>86</v>
      </c>
      <c r="AO20" s="66"/>
      <c r="AP20" s="66"/>
      <c r="AQ20" s="66"/>
      <c r="AR20" s="66"/>
      <c r="AS20" s="192"/>
    </row>
    <row r="21" spans="2:45" ht="12.75">
      <c r="B21" s="69" t="s">
        <v>31</v>
      </c>
      <c r="C21" s="75"/>
      <c r="D21" s="121"/>
      <c r="E21" s="121"/>
      <c r="F21" s="105"/>
      <c r="G21" s="107"/>
      <c r="H21" s="121"/>
      <c r="I21" s="121"/>
      <c r="J21" s="105"/>
      <c r="K21" s="107"/>
      <c r="L21" s="78"/>
      <c r="M21" s="78"/>
      <c r="N21" s="108"/>
      <c r="O21" s="109"/>
      <c r="P21" s="78"/>
      <c r="Q21" s="78"/>
      <c r="R21" s="108"/>
      <c r="S21" s="109"/>
      <c r="T21" s="78"/>
      <c r="U21" s="78"/>
      <c r="V21" s="108"/>
      <c r="W21" s="109"/>
      <c r="X21" s="78"/>
      <c r="Y21" s="78"/>
      <c r="Z21" s="108"/>
      <c r="AA21" s="109"/>
      <c r="AB21" s="78"/>
      <c r="AC21" s="78"/>
      <c r="AD21" s="108"/>
      <c r="AE21" s="109"/>
      <c r="AF21" s="78"/>
      <c r="AG21" s="78"/>
      <c r="AH21" s="108"/>
      <c r="AL21" s="188"/>
      <c r="AM21" s="109"/>
      <c r="AN21" s="270" t="s">
        <v>82</v>
      </c>
      <c r="AO21" s="83"/>
      <c r="AP21" s="83"/>
      <c r="AQ21" s="66"/>
      <c r="AR21" s="66"/>
      <c r="AS21" s="192"/>
    </row>
    <row r="22" spans="2:45" ht="12.75">
      <c r="B22" s="69" t="s">
        <v>32</v>
      </c>
      <c r="C22" s="75"/>
      <c r="D22" s="160">
        <v>1</v>
      </c>
      <c r="E22" s="161"/>
      <c r="F22" s="90">
        <v>1</v>
      </c>
      <c r="G22" s="107"/>
      <c r="H22" s="160">
        <v>1</v>
      </c>
      <c r="I22" s="161"/>
      <c r="J22" s="90">
        <v>1</v>
      </c>
      <c r="K22" s="107"/>
      <c r="L22" s="78"/>
      <c r="M22" s="78"/>
      <c r="N22" s="108"/>
      <c r="O22" s="109"/>
      <c r="P22" s="78"/>
      <c r="Q22" s="78"/>
      <c r="R22" s="108"/>
      <c r="S22" s="109"/>
      <c r="T22" s="78"/>
      <c r="U22" s="78"/>
      <c r="V22" s="108"/>
      <c r="W22" s="109"/>
      <c r="X22" s="78"/>
      <c r="Y22" s="78"/>
      <c r="Z22" s="108"/>
      <c r="AA22" s="109"/>
      <c r="AB22" s="78"/>
      <c r="AC22" s="78"/>
      <c r="AD22" s="108"/>
      <c r="AE22" s="109"/>
      <c r="AF22" s="78"/>
      <c r="AG22" s="78"/>
      <c r="AH22" s="108"/>
      <c r="AL22" s="188"/>
      <c r="AM22" s="109"/>
      <c r="AN22" s="270" t="s">
        <v>80</v>
      </c>
      <c r="AO22" s="83"/>
      <c r="AP22" s="83"/>
      <c r="AQ22" s="83"/>
      <c r="AR22" s="83"/>
      <c r="AS22" s="192"/>
    </row>
    <row r="23" spans="2:45" ht="12.75">
      <c r="B23" s="69" t="s">
        <v>33</v>
      </c>
      <c r="C23" s="75"/>
      <c r="D23" s="118">
        <v>4</v>
      </c>
      <c r="E23" s="146">
        <v>4</v>
      </c>
      <c r="F23" s="91">
        <v>2</v>
      </c>
      <c r="G23" s="107"/>
      <c r="H23" s="118">
        <v>4</v>
      </c>
      <c r="I23" s="146">
        <v>4</v>
      </c>
      <c r="J23" s="91">
        <v>2</v>
      </c>
      <c r="K23" s="107"/>
      <c r="L23" s="78"/>
      <c r="M23" s="78"/>
      <c r="N23" s="108"/>
      <c r="O23" s="109"/>
      <c r="P23" s="78"/>
      <c r="Q23" s="78"/>
      <c r="R23" s="108"/>
      <c r="S23" s="109"/>
      <c r="T23" s="78"/>
      <c r="U23" s="78"/>
      <c r="V23" s="108"/>
      <c r="W23" s="109"/>
      <c r="X23" s="78"/>
      <c r="Y23" s="78"/>
      <c r="Z23" s="108"/>
      <c r="AA23" s="109"/>
      <c r="AB23" s="78"/>
      <c r="AC23" s="78"/>
      <c r="AD23" s="108"/>
      <c r="AE23" s="109"/>
      <c r="AF23" s="78"/>
      <c r="AG23" s="78"/>
      <c r="AH23" s="108"/>
      <c r="AL23" s="181" t="s">
        <v>73</v>
      </c>
      <c r="AM23" s="109"/>
      <c r="AN23" s="271" t="s">
        <v>164</v>
      </c>
      <c r="AO23" s="66"/>
      <c r="AP23" s="66"/>
      <c r="AQ23" s="66"/>
      <c r="AR23" s="66"/>
      <c r="AS23" s="192"/>
    </row>
    <row r="24" spans="2:45" ht="12.75">
      <c r="B24" s="69" t="s">
        <v>34</v>
      </c>
      <c r="D24" s="109"/>
      <c r="E24" s="109"/>
      <c r="F24" s="69"/>
      <c r="G24" s="109"/>
      <c r="H24" s="109"/>
      <c r="I24" s="109"/>
      <c r="J24" s="108"/>
      <c r="K24" s="107"/>
      <c r="L24" s="78"/>
      <c r="M24" s="78"/>
      <c r="N24" s="108"/>
      <c r="O24" s="107"/>
      <c r="P24" s="78"/>
      <c r="Q24" s="78"/>
      <c r="R24" s="108"/>
      <c r="S24" s="109"/>
      <c r="T24" s="78"/>
      <c r="U24" s="78"/>
      <c r="V24" s="108"/>
      <c r="W24" s="109"/>
      <c r="X24" s="78"/>
      <c r="Y24" s="78"/>
      <c r="Z24" s="108"/>
      <c r="AA24" s="107"/>
      <c r="AB24" s="78"/>
      <c r="AC24" s="78"/>
      <c r="AD24" s="108"/>
      <c r="AE24" s="109"/>
      <c r="AF24" s="78"/>
      <c r="AG24" s="78"/>
      <c r="AH24" s="108"/>
      <c r="AL24" s="188"/>
      <c r="AM24" s="109"/>
      <c r="AN24" s="66"/>
      <c r="AO24" s="66"/>
      <c r="AP24" s="66"/>
      <c r="AQ24" s="66"/>
      <c r="AR24" s="66"/>
      <c r="AS24" s="192"/>
    </row>
    <row r="25" spans="2:45" ht="12.75">
      <c r="B25" s="69" t="s">
        <v>35</v>
      </c>
      <c r="D25" s="109"/>
      <c r="E25" s="109"/>
      <c r="F25" s="105"/>
      <c r="G25" s="109"/>
      <c r="H25" s="109"/>
      <c r="I25" s="109"/>
      <c r="J25" s="108"/>
      <c r="K25" s="107"/>
      <c r="L25" s="106"/>
      <c r="M25" s="106"/>
      <c r="N25" s="105"/>
      <c r="O25" s="107"/>
      <c r="P25" s="78"/>
      <c r="Q25" s="78"/>
      <c r="R25" s="108"/>
      <c r="S25" s="109"/>
      <c r="T25" s="78"/>
      <c r="U25" s="78"/>
      <c r="V25" s="108"/>
      <c r="W25" s="109"/>
      <c r="X25" s="78"/>
      <c r="Y25" s="78"/>
      <c r="Z25" s="108"/>
      <c r="AA25" s="107"/>
      <c r="AB25" s="78"/>
      <c r="AC25" s="78"/>
      <c r="AD25" s="108"/>
      <c r="AE25" s="109"/>
      <c r="AF25" s="78"/>
      <c r="AG25" s="78"/>
      <c r="AH25" s="108"/>
      <c r="AL25" s="188"/>
      <c r="AM25" s="109"/>
      <c r="AN25" s="66"/>
      <c r="AO25" s="66"/>
      <c r="AP25" s="83"/>
      <c r="AQ25" s="83"/>
      <c r="AR25" s="83"/>
      <c r="AS25" s="192"/>
    </row>
    <row r="26" spans="1:45" ht="13.5" thickBot="1">
      <c r="A26" s="93"/>
      <c r="B26" s="70" t="s">
        <v>36</v>
      </c>
      <c r="C26" s="68"/>
      <c r="D26" s="110"/>
      <c r="E26" s="110"/>
      <c r="F26" s="111"/>
      <c r="G26" s="110"/>
      <c r="H26" s="110"/>
      <c r="I26" s="110"/>
      <c r="J26" s="110"/>
      <c r="K26" s="143"/>
      <c r="L26" s="134"/>
      <c r="M26" s="134"/>
      <c r="N26" s="113"/>
      <c r="O26" s="112"/>
      <c r="P26" s="110"/>
      <c r="Q26" s="110"/>
      <c r="R26" s="111"/>
      <c r="S26" s="110"/>
      <c r="T26" s="110"/>
      <c r="U26" s="110"/>
      <c r="V26" s="111"/>
      <c r="W26" s="110"/>
      <c r="X26" s="110"/>
      <c r="Y26" s="110"/>
      <c r="Z26" s="111"/>
      <c r="AA26" s="112"/>
      <c r="AB26" s="110"/>
      <c r="AC26" s="110"/>
      <c r="AD26" s="111"/>
      <c r="AE26" s="110"/>
      <c r="AF26" s="110"/>
      <c r="AG26" s="110"/>
      <c r="AH26" s="111"/>
      <c r="AL26" s="188"/>
      <c r="AM26" s="198">
        <v>5</v>
      </c>
      <c r="AN26" s="272" t="s">
        <v>90</v>
      </c>
      <c r="AO26" s="272"/>
      <c r="AP26" s="272"/>
      <c r="AQ26" s="272"/>
      <c r="AR26" s="272"/>
      <c r="AS26" s="192"/>
    </row>
    <row r="27" spans="1:45" ht="12.75">
      <c r="A27" s="92">
        <v>2006</v>
      </c>
      <c r="B27" s="69" t="s">
        <v>25</v>
      </c>
      <c r="D27" s="78"/>
      <c r="E27" s="78"/>
      <c r="F27" s="108"/>
      <c r="G27" s="109"/>
      <c r="H27" s="78"/>
      <c r="I27" s="78"/>
      <c r="J27" s="78"/>
      <c r="K27" s="142"/>
      <c r="L27" s="160">
        <v>1</v>
      </c>
      <c r="M27" s="161"/>
      <c r="N27" s="90">
        <v>1</v>
      </c>
      <c r="O27" s="107"/>
      <c r="P27" s="106"/>
      <c r="Q27" s="106"/>
      <c r="R27" s="105"/>
      <c r="S27" s="109"/>
      <c r="T27" s="78"/>
      <c r="U27" s="78"/>
      <c r="V27" s="108"/>
      <c r="W27" s="109"/>
      <c r="X27" s="78"/>
      <c r="Y27" s="78"/>
      <c r="Z27" s="108"/>
      <c r="AA27" s="107"/>
      <c r="AB27" s="172"/>
      <c r="AC27" s="161"/>
      <c r="AD27" s="105"/>
      <c r="AE27" s="109"/>
      <c r="AF27" s="78"/>
      <c r="AG27" s="78"/>
      <c r="AH27" s="108"/>
      <c r="AL27" s="188"/>
      <c r="AM27" s="198">
        <v>6</v>
      </c>
      <c r="AN27" s="273" t="s">
        <v>88</v>
      </c>
      <c r="AO27" s="272"/>
      <c r="AP27" s="272"/>
      <c r="AQ27" s="66"/>
      <c r="AR27" s="272"/>
      <c r="AS27" s="192"/>
    </row>
    <row r="28" spans="2:45" ht="12.75">
      <c r="B28" s="69" t="s">
        <v>26</v>
      </c>
      <c r="D28" s="78"/>
      <c r="E28" s="78"/>
      <c r="F28" s="108"/>
      <c r="G28" s="109"/>
      <c r="H28" s="78"/>
      <c r="I28" s="78"/>
      <c r="J28" s="78"/>
      <c r="K28" s="142"/>
      <c r="L28" s="118">
        <v>4</v>
      </c>
      <c r="M28" s="146">
        <v>4</v>
      </c>
      <c r="N28" s="91">
        <v>2</v>
      </c>
      <c r="O28" s="107"/>
      <c r="P28" s="106"/>
      <c r="Q28" s="106"/>
      <c r="R28" s="105"/>
      <c r="S28" s="109"/>
      <c r="T28" s="78"/>
      <c r="U28" s="78"/>
      <c r="V28" s="108"/>
      <c r="W28" s="109"/>
      <c r="X28" s="78"/>
      <c r="Y28" s="78"/>
      <c r="Z28" s="108"/>
      <c r="AA28" s="107"/>
      <c r="AB28" s="172"/>
      <c r="AC28" s="172"/>
      <c r="AD28" s="105"/>
      <c r="AE28" s="109"/>
      <c r="AF28" s="78"/>
      <c r="AG28" s="78"/>
      <c r="AH28" s="108"/>
      <c r="AL28" s="188"/>
      <c r="AM28" s="198">
        <v>7</v>
      </c>
      <c r="AN28" s="272" t="s">
        <v>89</v>
      </c>
      <c r="AO28" s="272"/>
      <c r="AP28" s="272"/>
      <c r="AQ28" s="66"/>
      <c r="AR28" s="66"/>
      <c r="AS28" s="192"/>
    </row>
    <row r="29" spans="2:45" ht="12.75">
      <c r="B29" s="69" t="s">
        <v>27</v>
      </c>
      <c r="D29" s="78"/>
      <c r="E29" s="78"/>
      <c r="F29" s="108"/>
      <c r="G29" s="109"/>
      <c r="H29" s="78"/>
      <c r="I29" s="78"/>
      <c r="J29" s="78"/>
      <c r="K29" s="140"/>
      <c r="L29" s="78"/>
      <c r="M29" s="78"/>
      <c r="N29" s="108"/>
      <c r="O29" s="107"/>
      <c r="P29" s="163">
        <v>1</v>
      </c>
      <c r="Q29" s="161"/>
      <c r="R29" s="90">
        <v>1</v>
      </c>
      <c r="S29" s="107"/>
      <c r="T29" s="78"/>
      <c r="U29" s="78"/>
      <c r="V29" s="108"/>
      <c r="W29" s="109"/>
      <c r="X29" s="78"/>
      <c r="Y29" s="78"/>
      <c r="Z29" s="108"/>
      <c r="AA29" s="109"/>
      <c r="AB29" s="78"/>
      <c r="AC29" s="78"/>
      <c r="AD29" s="105"/>
      <c r="AE29" s="109"/>
      <c r="AF29" s="78"/>
      <c r="AG29" s="78"/>
      <c r="AH29" s="108"/>
      <c r="AL29" s="188"/>
      <c r="AM29" s="198">
        <v>8</v>
      </c>
      <c r="AN29" s="272" t="s">
        <v>96</v>
      </c>
      <c r="AO29" s="272"/>
      <c r="AP29" s="272"/>
      <c r="AQ29" s="272"/>
      <c r="AR29" s="66"/>
      <c r="AS29" s="192"/>
    </row>
    <row r="30" spans="2:45" ht="12.75">
      <c r="B30" s="69" t="s">
        <v>28</v>
      </c>
      <c r="D30" s="78"/>
      <c r="E30" s="78"/>
      <c r="F30" s="108"/>
      <c r="G30" s="109"/>
      <c r="H30" s="78"/>
      <c r="I30" s="78"/>
      <c r="J30" s="78"/>
      <c r="K30" s="140"/>
      <c r="L30" s="78"/>
      <c r="M30" s="78"/>
      <c r="N30" s="108"/>
      <c r="O30" s="107"/>
      <c r="P30" s="118">
        <v>4</v>
      </c>
      <c r="Q30" s="146">
        <v>4</v>
      </c>
      <c r="R30" s="91">
        <v>2</v>
      </c>
      <c r="S30" s="107"/>
      <c r="T30" s="78"/>
      <c r="U30" s="78"/>
      <c r="V30" s="108"/>
      <c r="W30" s="107"/>
      <c r="X30" s="78"/>
      <c r="Y30" s="78"/>
      <c r="Z30" s="108"/>
      <c r="AA30" s="109"/>
      <c r="AB30" s="78"/>
      <c r="AC30" s="78"/>
      <c r="AD30" s="105"/>
      <c r="AE30" s="109"/>
      <c r="AF30" s="78"/>
      <c r="AG30" s="78"/>
      <c r="AH30" s="108"/>
      <c r="AL30" s="188"/>
      <c r="AM30" s="109"/>
      <c r="AN30" s="274" t="s">
        <v>81</v>
      </c>
      <c r="AO30" s="272"/>
      <c r="AP30" s="272"/>
      <c r="AQ30" s="66"/>
      <c r="AR30" s="66"/>
      <c r="AS30" s="192"/>
    </row>
    <row r="31" spans="2:45" ht="12.75">
      <c r="B31" s="69" t="s">
        <v>29</v>
      </c>
      <c r="D31" s="78"/>
      <c r="E31" s="78"/>
      <c r="F31" s="108"/>
      <c r="G31" s="121"/>
      <c r="H31" s="122"/>
      <c r="I31" s="122"/>
      <c r="J31" s="122"/>
      <c r="K31" s="140"/>
      <c r="L31" s="78"/>
      <c r="M31" s="78"/>
      <c r="N31" s="108"/>
      <c r="O31" s="109"/>
      <c r="P31" s="78"/>
      <c r="Q31" s="78"/>
      <c r="R31" s="105"/>
      <c r="S31" s="107"/>
      <c r="T31" s="78"/>
      <c r="U31" s="78"/>
      <c r="V31" s="108"/>
      <c r="W31" s="107"/>
      <c r="X31" s="78"/>
      <c r="Y31" s="78"/>
      <c r="Z31" s="108"/>
      <c r="AA31" s="109"/>
      <c r="AB31" s="78"/>
      <c r="AC31" s="78"/>
      <c r="AD31" s="108"/>
      <c r="AE31" s="109"/>
      <c r="AF31" s="78"/>
      <c r="AG31" s="78"/>
      <c r="AH31" s="108"/>
      <c r="AL31" s="188"/>
      <c r="AM31" s="109"/>
      <c r="AN31" s="274" t="s">
        <v>83</v>
      </c>
      <c r="AO31" s="272"/>
      <c r="AP31" s="272"/>
      <c r="AQ31" s="66"/>
      <c r="AR31" s="272"/>
      <c r="AS31" s="192"/>
    </row>
    <row r="32" spans="2:45" ht="12.75">
      <c r="B32" s="69" t="s">
        <v>30</v>
      </c>
      <c r="D32" s="78"/>
      <c r="E32" s="78"/>
      <c r="F32" s="108"/>
      <c r="G32" s="121"/>
      <c r="H32" s="122"/>
      <c r="I32" s="122"/>
      <c r="J32" s="122"/>
      <c r="K32" s="140"/>
      <c r="L32" s="78"/>
      <c r="M32" s="78"/>
      <c r="N32" s="108"/>
      <c r="O32" s="109"/>
      <c r="P32" s="78"/>
      <c r="Q32" s="78"/>
      <c r="R32" s="105"/>
      <c r="S32" s="107"/>
      <c r="T32" s="106"/>
      <c r="U32" s="106"/>
      <c r="V32" s="105"/>
      <c r="W32" s="107"/>
      <c r="X32" s="78"/>
      <c r="Y32" s="78"/>
      <c r="Z32" s="108"/>
      <c r="AA32" s="109"/>
      <c r="AB32" s="78"/>
      <c r="AC32" s="78"/>
      <c r="AD32" s="108"/>
      <c r="AE32" s="109"/>
      <c r="AF32" s="78"/>
      <c r="AG32" s="78"/>
      <c r="AH32" s="108"/>
      <c r="AL32" s="181" t="s">
        <v>73</v>
      </c>
      <c r="AM32" s="109"/>
      <c r="AN32" s="275" t="s">
        <v>164</v>
      </c>
      <c r="AO32" s="66"/>
      <c r="AP32" s="66"/>
      <c r="AQ32" s="66"/>
      <c r="AR32" s="66"/>
      <c r="AS32" s="192"/>
    </row>
    <row r="33" spans="2:45" ht="12.75">
      <c r="B33" s="69" t="s">
        <v>31</v>
      </c>
      <c r="D33" s="78"/>
      <c r="E33" s="78"/>
      <c r="F33" s="108"/>
      <c r="G33" s="114"/>
      <c r="H33" s="147" t="s">
        <v>37</v>
      </c>
      <c r="I33" s="115"/>
      <c r="J33" s="115"/>
      <c r="K33" s="140"/>
      <c r="L33" s="78"/>
      <c r="M33" s="78"/>
      <c r="N33" s="108"/>
      <c r="O33" s="109"/>
      <c r="P33" s="78"/>
      <c r="Q33" s="78"/>
      <c r="R33" s="108"/>
      <c r="S33" s="107"/>
      <c r="T33" s="106"/>
      <c r="U33" s="106"/>
      <c r="V33" s="105"/>
      <c r="W33" s="107"/>
      <c r="X33" s="106"/>
      <c r="Y33" s="106"/>
      <c r="Z33" s="105"/>
      <c r="AA33" s="109"/>
      <c r="AB33" s="78"/>
      <c r="AC33" s="78"/>
      <c r="AD33" s="108"/>
      <c r="AE33" s="109"/>
      <c r="AF33" s="78"/>
      <c r="AG33" s="78"/>
      <c r="AH33" s="108"/>
      <c r="AL33" s="188"/>
      <c r="AM33" s="109"/>
      <c r="AN33" s="66"/>
      <c r="AO33" s="66"/>
      <c r="AP33" s="66"/>
      <c r="AQ33" s="66"/>
      <c r="AR33" s="66"/>
      <c r="AS33" s="192"/>
    </row>
    <row r="34" spans="2:45" ht="12.75">
      <c r="B34" s="69" t="s">
        <v>32</v>
      </c>
      <c r="D34" s="78"/>
      <c r="E34" s="78"/>
      <c r="F34" s="108"/>
      <c r="G34" s="109"/>
      <c r="H34" s="78"/>
      <c r="I34" s="78"/>
      <c r="J34" s="78"/>
      <c r="K34" s="140"/>
      <c r="L34" s="78"/>
      <c r="M34" s="78"/>
      <c r="N34" s="108"/>
      <c r="O34" s="109"/>
      <c r="P34" s="78"/>
      <c r="Q34" s="78"/>
      <c r="R34" s="108"/>
      <c r="S34" s="107"/>
      <c r="T34" s="160">
        <v>1</v>
      </c>
      <c r="U34" s="161"/>
      <c r="V34" s="90">
        <v>1</v>
      </c>
      <c r="W34" s="107"/>
      <c r="X34" s="106"/>
      <c r="Y34" s="106"/>
      <c r="Z34" s="105"/>
      <c r="AA34" s="109"/>
      <c r="AB34" s="78"/>
      <c r="AC34" s="78"/>
      <c r="AD34" s="108"/>
      <c r="AE34" s="107"/>
      <c r="AF34" s="78"/>
      <c r="AG34" s="78"/>
      <c r="AH34" s="108"/>
      <c r="AL34" s="188"/>
      <c r="AM34" s="240">
        <v>9</v>
      </c>
      <c r="AN34" s="276" t="s">
        <v>91</v>
      </c>
      <c r="AO34" s="276"/>
      <c r="AP34" s="276"/>
      <c r="AQ34" s="276"/>
      <c r="AR34" s="276"/>
      <c r="AS34" s="241"/>
    </row>
    <row r="35" spans="2:45" ht="12.75">
      <c r="B35" s="69" t="s">
        <v>33</v>
      </c>
      <c r="D35" s="78"/>
      <c r="E35" s="78"/>
      <c r="F35" s="108"/>
      <c r="G35" s="109"/>
      <c r="H35" s="78"/>
      <c r="I35" s="78"/>
      <c r="J35" s="78"/>
      <c r="K35" s="140"/>
      <c r="L35" s="78"/>
      <c r="M35" s="78"/>
      <c r="N35" s="108"/>
      <c r="O35" s="109"/>
      <c r="P35" s="78"/>
      <c r="Q35" s="78"/>
      <c r="R35" s="108"/>
      <c r="S35" s="107"/>
      <c r="T35" s="118">
        <v>4</v>
      </c>
      <c r="U35" s="146">
        <v>4</v>
      </c>
      <c r="V35" s="91">
        <v>2</v>
      </c>
      <c r="W35" s="107"/>
      <c r="X35" s="160">
        <v>1</v>
      </c>
      <c r="Y35" s="161"/>
      <c r="Z35" s="90">
        <v>1</v>
      </c>
      <c r="AA35" s="109"/>
      <c r="AB35" s="78"/>
      <c r="AC35" s="78"/>
      <c r="AD35" s="108"/>
      <c r="AE35" s="107"/>
      <c r="AF35" s="78"/>
      <c r="AG35" s="78"/>
      <c r="AH35" s="108"/>
      <c r="AL35" s="188"/>
      <c r="AM35" s="240">
        <v>10</v>
      </c>
      <c r="AN35" s="81" t="s">
        <v>41</v>
      </c>
      <c r="AO35" s="81"/>
      <c r="AP35" s="81"/>
      <c r="AQ35" s="81"/>
      <c r="AR35" s="81"/>
      <c r="AS35" s="241"/>
    </row>
    <row r="36" spans="2:45" ht="12.75">
      <c r="B36" s="69" t="s">
        <v>34</v>
      </c>
      <c r="D36" s="78"/>
      <c r="E36" s="78"/>
      <c r="F36" s="108"/>
      <c r="G36" s="109"/>
      <c r="H36" s="78"/>
      <c r="I36" s="78"/>
      <c r="J36" s="78"/>
      <c r="K36" s="140"/>
      <c r="L36" s="78"/>
      <c r="M36" s="78"/>
      <c r="N36" s="108"/>
      <c r="O36" s="109"/>
      <c r="P36" s="78"/>
      <c r="Q36" s="78"/>
      <c r="R36" s="108"/>
      <c r="S36" s="109"/>
      <c r="T36" s="118">
        <v>1</v>
      </c>
      <c r="U36" s="146">
        <v>1</v>
      </c>
      <c r="V36" s="91">
        <v>1</v>
      </c>
      <c r="W36" s="107"/>
      <c r="X36" s="118">
        <v>4</v>
      </c>
      <c r="Y36" s="146">
        <v>4</v>
      </c>
      <c r="Z36" s="91">
        <v>2</v>
      </c>
      <c r="AA36" s="107"/>
      <c r="AB36" s="160">
        <v>1</v>
      </c>
      <c r="AC36" s="161"/>
      <c r="AD36" s="119">
        <v>1</v>
      </c>
      <c r="AE36" s="107"/>
      <c r="AF36" s="78"/>
      <c r="AG36" s="78"/>
      <c r="AH36" s="108"/>
      <c r="AL36" s="188"/>
      <c r="AM36" s="240">
        <v>11</v>
      </c>
      <c r="AN36" s="81" t="s">
        <v>43</v>
      </c>
      <c r="AO36" s="81"/>
      <c r="AP36" s="81"/>
      <c r="AQ36" s="81"/>
      <c r="AR36" s="81"/>
      <c r="AS36" s="241"/>
    </row>
    <row r="37" spans="2:45" ht="12.75">
      <c r="B37" s="69" t="s">
        <v>35</v>
      </c>
      <c r="D37" s="78"/>
      <c r="E37" s="78"/>
      <c r="F37" s="108"/>
      <c r="G37" s="109"/>
      <c r="H37" s="78"/>
      <c r="I37" s="78"/>
      <c r="J37" s="78"/>
      <c r="K37" s="140"/>
      <c r="L37" s="78"/>
      <c r="M37" s="78"/>
      <c r="N37" s="108"/>
      <c r="O37" s="109"/>
      <c r="P37" s="78"/>
      <c r="Q37" s="78"/>
      <c r="R37" s="108"/>
      <c r="S37" s="109"/>
      <c r="T37" s="174" t="s">
        <v>101</v>
      </c>
      <c r="U37" s="78"/>
      <c r="V37" s="105"/>
      <c r="W37" s="109"/>
      <c r="X37" s="118">
        <v>1</v>
      </c>
      <c r="Y37" s="146">
        <v>1</v>
      </c>
      <c r="Z37" s="91">
        <v>1</v>
      </c>
      <c r="AA37" s="107"/>
      <c r="AB37" s="118">
        <v>4</v>
      </c>
      <c r="AC37" s="146">
        <v>4</v>
      </c>
      <c r="AD37" s="91">
        <v>2</v>
      </c>
      <c r="AE37" s="107"/>
      <c r="AF37" s="106"/>
      <c r="AG37" s="106"/>
      <c r="AH37" s="108"/>
      <c r="AL37" s="188"/>
      <c r="AM37" s="240">
        <v>12</v>
      </c>
      <c r="AN37" s="277" t="s">
        <v>42</v>
      </c>
      <c r="AO37" s="81"/>
      <c r="AP37" s="81"/>
      <c r="AQ37" s="81"/>
      <c r="AR37" s="81"/>
      <c r="AS37" s="241"/>
    </row>
    <row r="38" spans="1:45" ht="13.5" thickBot="1">
      <c r="A38" s="93"/>
      <c r="B38" s="70" t="s">
        <v>36</v>
      </c>
      <c r="C38" s="68"/>
      <c r="D38" s="110"/>
      <c r="E38" s="110"/>
      <c r="F38" s="111"/>
      <c r="G38" s="110"/>
      <c r="H38" s="110"/>
      <c r="I38" s="110"/>
      <c r="J38" s="110"/>
      <c r="K38" s="144"/>
      <c r="L38" s="110"/>
      <c r="M38" s="110"/>
      <c r="N38" s="111"/>
      <c r="O38" s="110"/>
      <c r="P38" s="110"/>
      <c r="Q38" s="110"/>
      <c r="R38" s="111"/>
      <c r="S38" s="110"/>
      <c r="T38" s="110"/>
      <c r="U38" s="110"/>
      <c r="V38" s="111"/>
      <c r="W38" s="110"/>
      <c r="X38" s="173" t="s">
        <v>100</v>
      </c>
      <c r="Y38" s="110"/>
      <c r="Z38" s="111"/>
      <c r="AA38" s="110"/>
      <c r="AB38" s="167">
        <v>1</v>
      </c>
      <c r="AC38" s="168">
        <v>1</v>
      </c>
      <c r="AD38" s="120">
        <v>1</v>
      </c>
      <c r="AE38" s="112"/>
      <c r="AF38" s="121"/>
      <c r="AG38" s="121"/>
      <c r="AH38" s="105"/>
      <c r="AL38" s="188"/>
      <c r="AM38" s="240">
        <v>13</v>
      </c>
      <c r="AN38" s="81" t="s">
        <v>49</v>
      </c>
      <c r="AO38" s="81"/>
      <c r="AP38" s="66"/>
      <c r="AQ38" s="272"/>
      <c r="AR38" s="272"/>
      <c r="AS38" s="192"/>
    </row>
    <row r="39" spans="1:45" ht="12.75">
      <c r="A39" s="92">
        <v>2007</v>
      </c>
      <c r="B39" s="69" t="s">
        <v>25</v>
      </c>
      <c r="D39" s="78"/>
      <c r="E39" s="78"/>
      <c r="F39" s="108"/>
      <c r="G39" s="109"/>
      <c r="H39" s="78"/>
      <c r="I39" s="78"/>
      <c r="J39" s="78"/>
      <c r="K39" s="140"/>
      <c r="L39" s="78"/>
      <c r="M39" s="78"/>
      <c r="N39" s="108"/>
      <c r="O39" s="109"/>
      <c r="P39" s="78"/>
      <c r="Q39" s="78"/>
      <c r="R39" s="108"/>
      <c r="S39" s="109"/>
      <c r="T39" s="78"/>
      <c r="U39" s="78"/>
      <c r="V39" s="108"/>
      <c r="W39" s="109"/>
      <c r="X39" s="78"/>
      <c r="Y39" s="78"/>
      <c r="Z39" s="108"/>
      <c r="AA39" s="109"/>
      <c r="AB39" s="175" t="s">
        <v>100</v>
      </c>
      <c r="AC39" s="78"/>
      <c r="AD39" s="105"/>
      <c r="AE39" s="107"/>
      <c r="AF39" s="169">
        <v>1</v>
      </c>
      <c r="AG39" s="170"/>
      <c r="AH39" s="171">
        <v>1</v>
      </c>
      <c r="AL39" s="188"/>
      <c r="AM39" s="240">
        <v>14</v>
      </c>
      <c r="AN39" s="81" t="s">
        <v>44</v>
      </c>
      <c r="AO39" s="81"/>
      <c r="AP39" s="66"/>
      <c r="AQ39" s="66"/>
      <c r="AR39" s="66"/>
      <c r="AS39" s="192"/>
    </row>
    <row r="40" spans="2:45" ht="12.75">
      <c r="B40" s="69" t="s">
        <v>26</v>
      </c>
      <c r="D40" s="78"/>
      <c r="E40" s="78"/>
      <c r="F40" s="108"/>
      <c r="G40" s="109"/>
      <c r="H40" s="78"/>
      <c r="I40" s="78"/>
      <c r="J40" s="78"/>
      <c r="K40" s="140"/>
      <c r="L40" s="78"/>
      <c r="M40" s="78"/>
      <c r="N40" s="108"/>
      <c r="O40" s="109"/>
      <c r="P40" s="78"/>
      <c r="Q40" s="78"/>
      <c r="R40" s="108"/>
      <c r="S40" s="109"/>
      <c r="T40" s="78"/>
      <c r="U40" s="78"/>
      <c r="V40" s="108"/>
      <c r="W40" s="109"/>
      <c r="X40" s="78"/>
      <c r="Y40" s="78"/>
      <c r="Z40" s="108"/>
      <c r="AA40" s="109"/>
      <c r="AB40" s="78"/>
      <c r="AC40" s="78"/>
      <c r="AD40" s="108"/>
      <c r="AE40" s="107"/>
      <c r="AF40" s="118">
        <v>4</v>
      </c>
      <c r="AG40" s="146">
        <v>4</v>
      </c>
      <c r="AH40" s="91">
        <v>2</v>
      </c>
      <c r="AL40" s="188"/>
      <c r="AM40" s="240">
        <v>15</v>
      </c>
      <c r="AN40" s="81" t="s">
        <v>45</v>
      </c>
      <c r="AO40" s="81"/>
      <c r="AP40" s="66"/>
      <c r="AQ40" s="66"/>
      <c r="AR40" s="66"/>
      <c r="AS40" s="192"/>
    </row>
    <row r="41" spans="2:45" ht="12.75">
      <c r="B41" s="69" t="s">
        <v>27</v>
      </c>
      <c r="D41" s="78"/>
      <c r="E41" s="78"/>
      <c r="F41" s="108"/>
      <c r="G41" s="109"/>
      <c r="H41" s="78"/>
      <c r="I41" s="78"/>
      <c r="J41" s="78"/>
      <c r="K41" s="140"/>
      <c r="L41" s="78"/>
      <c r="M41" s="78"/>
      <c r="N41" s="108"/>
      <c r="O41" s="109"/>
      <c r="P41" s="78"/>
      <c r="Q41" s="78"/>
      <c r="R41" s="108"/>
      <c r="S41" s="109"/>
      <c r="T41" s="78"/>
      <c r="U41" s="78"/>
      <c r="V41" s="108"/>
      <c r="W41" s="109"/>
      <c r="X41" s="78"/>
      <c r="Y41" s="78"/>
      <c r="Z41" s="108"/>
      <c r="AA41" s="109"/>
      <c r="AB41" s="78"/>
      <c r="AC41" s="78"/>
      <c r="AD41" s="108"/>
      <c r="AE41" s="109"/>
      <c r="AF41" s="109"/>
      <c r="AG41" s="109"/>
      <c r="AH41" s="105"/>
      <c r="AL41" s="188"/>
      <c r="AM41" s="109"/>
      <c r="AN41" s="278" t="s">
        <v>93</v>
      </c>
      <c r="AO41" s="66"/>
      <c r="AP41" s="66"/>
      <c r="AQ41" s="66"/>
      <c r="AR41" s="66"/>
      <c r="AS41" s="192"/>
    </row>
    <row r="42" spans="2:45" ht="12.75">
      <c r="B42" s="69" t="s">
        <v>28</v>
      </c>
      <c r="C42" s="153" t="s">
        <v>76</v>
      </c>
      <c r="D42" s="164"/>
      <c r="E42" s="150"/>
      <c r="F42" s="151"/>
      <c r="G42" s="152"/>
      <c r="H42" s="150"/>
      <c r="I42" s="150"/>
      <c r="J42" s="150"/>
      <c r="K42" s="153" t="s">
        <v>76</v>
      </c>
      <c r="L42" s="164"/>
      <c r="M42" s="150"/>
      <c r="N42" s="151"/>
      <c r="O42" s="152"/>
      <c r="P42" s="150"/>
      <c r="Q42" s="150"/>
      <c r="R42" s="151"/>
      <c r="S42" s="152"/>
      <c r="T42" s="153" t="s">
        <v>76</v>
      </c>
      <c r="U42" s="150"/>
      <c r="V42" s="151"/>
      <c r="W42" s="152"/>
      <c r="X42" s="150"/>
      <c r="Y42" s="150"/>
      <c r="Z42" s="151"/>
      <c r="AA42" s="152"/>
      <c r="AB42" s="153" t="s">
        <v>76</v>
      </c>
      <c r="AC42" s="150"/>
      <c r="AD42" s="151"/>
      <c r="AE42" s="152"/>
      <c r="AF42" s="152"/>
      <c r="AG42" s="152"/>
      <c r="AH42" s="151"/>
      <c r="AL42" s="188"/>
      <c r="AM42" s="109"/>
      <c r="AN42" s="278" t="s">
        <v>92</v>
      </c>
      <c r="AO42" s="66"/>
      <c r="AP42" s="66"/>
      <c r="AQ42" s="66"/>
      <c r="AR42" s="66"/>
      <c r="AS42" s="192"/>
    </row>
    <row r="43" spans="2:45" ht="12.75">
      <c r="B43" s="69" t="s">
        <v>29</v>
      </c>
      <c r="F43" s="69"/>
      <c r="K43" s="135"/>
      <c r="N43" s="69"/>
      <c r="R43" s="69"/>
      <c r="V43" s="69"/>
      <c r="Z43" s="69"/>
      <c r="AD43" s="69"/>
      <c r="AH43" s="69"/>
      <c r="AL43" s="181" t="s">
        <v>74</v>
      </c>
      <c r="AM43" s="109"/>
      <c r="AN43" s="276" t="s">
        <v>165</v>
      </c>
      <c r="AO43" s="66"/>
      <c r="AP43" s="66"/>
      <c r="AQ43" s="66"/>
      <c r="AR43" s="66"/>
      <c r="AS43" s="192"/>
    </row>
    <row r="44" spans="2:45" ht="12.75">
      <c r="B44" s="69" t="s">
        <v>30</v>
      </c>
      <c r="F44" s="69"/>
      <c r="K44" s="135"/>
      <c r="N44" s="69"/>
      <c r="R44" s="69"/>
      <c r="T44" s="73"/>
      <c r="V44" s="69"/>
      <c r="Z44" s="69"/>
      <c r="AD44" s="69"/>
      <c r="AH44" s="69"/>
      <c r="AL44" s="188"/>
      <c r="AM44" s="109"/>
      <c r="AN44" s="66"/>
      <c r="AO44" s="66"/>
      <c r="AP44" s="66"/>
      <c r="AQ44" s="66"/>
      <c r="AR44" s="66"/>
      <c r="AS44" s="192"/>
    </row>
    <row r="45" spans="2:45" ht="12.75">
      <c r="B45" s="69" t="s">
        <v>31</v>
      </c>
      <c r="F45" s="69"/>
      <c r="K45" s="135"/>
      <c r="N45" s="69"/>
      <c r="R45" s="69"/>
      <c r="V45" s="69"/>
      <c r="Z45" s="69"/>
      <c r="AD45" s="69"/>
      <c r="AH45" s="69"/>
      <c r="AL45" s="188"/>
      <c r="AM45" s="109"/>
      <c r="AN45" s="66"/>
      <c r="AO45" s="66"/>
      <c r="AP45" s="66"/>
      <c r="AQ45" s="66"/>
      <c r="AR45" s="66"/>
      <c r="AS45" s="192"/>
    </row>
    <row r="46" spans="2:45" ht="12.75">
      <c r="B46" s="69" t="s">
        <v>32</v>
      </c>
      <c r="C46" s="64"/>
      <c r="D46" s="76" t="s">
        <v>37</v>
      </c>
      <c r="E46" s="76"/>
      <c r="F46" s="72"/>
      <c r="G46" s="67"/>
      <c r="H46" s="76" t="s">
        <v>37</v>
      </c>
      <c r="I46" s="76"/>
      <c r="J46" s="76"/>
      <c r="K46" s="145"/>
      <c r="L46" s="76" t="s">
        <v>37</v>
      </c>
      <c r="M46" s="76"/>
      <c r="N46" s="162"/>
      <c r="O46" s="64"/>
      <c r="P46" s="76" t="s">
        <v>37</v>
      </c>
      <c r="Q46" s="76"/>
      <c r="R46" s="72"/>
      <c r="S46" s="67"/>
      <c r="T46" s="76" t="s">
        <v>37</v>
      </c>
      <c r="U46" s="76"/>
      <c r="V46" s="72"/>
      <c r="W46" s="67"/>
      <c r="X46" s="76" t="s">
        <v>37</v>
      </c>
      <c r="Y46" s="76"/>
      <c r="Z46" s="72"/>
      <c r="AA46" s="67"/>
      <c r="AB46" s="76" t="s">
        <v>37</v>
      </c>
      <c r="AC46" s="76"/>
      <c r="AD46" s="72"/>
      <c r="AE46" s="67"/>
      <c r="AF46" s="76" t="s">
        <v>37</v>
      </c>
      <c r="AG46" s="76"/>
      <c r="AH46" s="72"/>
      <c r="AL46" s="188"/>
      <c r="AM46" s="246">
        <v>16</v>
      </c>
      <c r="AN46" s="85" t="s">
        <v>46</v>
      </c>
      <c r="AO46" s="85"/>
      <c r="AP46" s="66"/>
      <c r="AQ46" s="66"/>
      <c r="AR46" s="66"/>
      <c r="AS46" s="192"/>
    </row>
    <row r="47" spans="2:45" ht="12.75">
      <c r="B47" s="69" t="s">
        <v>33</v>
      </c>
      <c r="F47" s="69"/>
      <c r="K47" s="135"/>
      <c r="N47" s="69"/>
      <c r="R47" s="69"/>
      <c r="V47" s="69"/>
      <c r="Z47" s="69"/>
      <c r="AD47" s="69"/>
      <c r="AH47" s="69"/>
      <c r="AL47" s="188"/>
      <c r="AM47" s="109"/>
      <c r="AN47" s="279" t="s">
        <v>50</v>
      </c>
      <c r="AO47" s="66"/>
      <c r="AP47" s="66"/>
      <c r="AQ47" s="66"/>
      <c r="AR47" s="66"/>
      <c r="AS47" s="192"/>
    </row>
    <row r="48" spans="2:45" ht="13.5" thickBot="1">
      <c r="B48" s="69" t="s">
        <v>34</v>
      </c>
      <c r="F48" s="69"/>
      <c r="K48" s="135"/>
      <c r="N48" s="69"/>
      <c r="R48" s="69"/>
      <c r="V48" s="69"/>
      <c r="Z48" s="69"/>
      <c r="AD48" s="69"/>
      <c r="AH48" s="69"/>
      <c r="AL48" s="280" t="s">
        <v>74</v>
      </c>
      <c r="AM48" s="110"/>
      <c r="AN48" s="281" t="s">
        <v>166</v>
      </c>
      <c r="AO48" s="68"/>
      <c r="AP48" s="68"/>
      <c r="AQ48" s="68"/>
      <c r="AR48" s="68"/>
      <c r="AS48" s="282"/>
    </row>
    <row r="49" spans="2:34" ht="12.75">
      <c r="B49" s="69" t="s">
        <v>35</v>
      </c>
      <c r="F49" s="69"/>
      <c r="K49" s="135"/>
      <c r="N49" s="69"/>
      <c r="R49" s="69"/>
      <c r="V49" s="69"/>
      <c r="Z49" s="69"/>
      <c r="AD49" s="69"/>
      <c r="AH49" s="69"/>
    </row>
    <row r="50" spans="1:34" ht="13.5" thickBot="1">
      <c r="A50" s="93"/>
      <c r="B50" s="70" t="s">
        <v>36</v>
      </c>
      <c r="C50" s="68"/>
      <c r="D50" s="68"/>
      <c r="E50" s="68"/>
      <c r="F50" s="70"/>
      <c r="G50" s="68"/>
      <c r="H50" s="68"/>
      <c r="I50" s="68"/>
      <c r="J50" s="68"/>
      <c r="K50" s="139"/>
      <c r="L50" s="68"/>
      <c r="M50" s="68"/>
      <c r="N50" s="70"/>
      <c r="O50" s="68"/>
      <c r="P50" s="68"/>
      <c r="Q50" s="68"/>
      <c r="R50" s="70"/>
      <c r="S50" s="68"/>
      <c r="T50" s="68"/>
      <c r="U50" s="68"/>
      <c r="V50" s="70"/>
      <c r="W50" s="68"/>
      <c r="X50" s="68"/>
      <c r="Y50" s="68"/>
      <c r="Z50" s="70"/>
      <c r="AA50" s="68"/>
      <c r="AB50" s="68"/>
      <c r="AC50" s="68"/>
      <c r="AD50" s="70"/>
      <c r="AE50" s="68"/>
      <c r="AF50" s="68"/>
      <c r="AG50" s="68"/>
      <c r="AH50" s="70"/>
    </row>
    <row r="51" spans="2:35" ht="12.75">
      <c r="B51" s="69"/>
      <c r="F51" s="69"/>
      <c r="K51" s="135"/>
      <c r="N51" s="69"/>
      <c r="R51" s="69"/>
      <c r="V51" s="69"/>
      <c r="Z51" s="69"/>
      <c r="AD51" s="69"/>
      <c r="AH51" s="69"/>
      <c r="AI51" s="133" t="s">
        <v>61</v>
      </c>
    </row>
    <row r="52" spans="1:35" ht="12.75">
      <c r="A52" s="94" t="s">
        <v>48</v>
      </c>
      <c r="B52" s="97" t="s">
        <v>78</v>
      </c>
      <c r="D52" s="66">
        <f>D23+E23</f>
        <v>8</v>
      </c>
      <c r="E52" s="66"/>
      <c r="F52" s="69"/>
      <c r="H52" s="66">
        <f>H23+I23</f>
        <v>8</v>
      </c>
      <c r="I52" s="66"/>
      <c r="J52" s="66"/>
      <c r="K52" s="135"/>
      <c r="L52" s="66">
        <f>L28+M28</f>
        <v>8</v>
      </c>
      <c r="M52" s="66"/>
      <c r="N52" s="69"/>
      <c r="P52" s="66">
        <f>P30+Q30</f>
        <v>8</v>
      </c>
      <c r="Q52" s="66"/>
      <c r="R52" s="69"/>
      <c r="T52" s="66">
        <f>T35+U35+T36+U36</f>
        <v>10</v>
      </c>
      <c r="U52" s="66"/>
      <c r="V52" s="69"/>
      <c r="X52" s="66">
        <f>X36+Y36+X37+Y37</f>
        <v>10</v>
      </c>
      <c r="Y52" s="66"/>
      <c r="Z52" s="69"/>
      <c r="AB52" s="66">
        <f>AB37+AC37+AB38+AC38</f>
        <v>10</v>
      </c>
      <c r="AC52" s="66"/>
      <c r="AD52" s="69"/>
      <c r="AF52" s="66">
        <f>AF40+AG40</f>
        <v>8</v>
      </c>
      <c r="AG52" s="66"/>
      <c r="AH52" s="69"/>
      <c r="AI52" s="165">
        <f>SUM(D52:AH52)</f>
        <v>70</v>
      </c>
    </row>
    <row r="53" spans="1:35" ht="12.75">
      <c r="A53" s="94" t="s">
        <v>48</v>
      </c>
      <c r="B53" s="97" t="s">
        <v>79</v>
      </c>
      <c r="D53">
        <f>D22+F22+F23</f>
        <v>4</v>
      </c>
      <c r="F53" s="69"/>
      <c r="H53">
        <f>H22+J22+J23</f>
        <v>4</v>
      </c>
      <c r="J53" s="69"/>
      <c r="K53" s="135"/>
      <c r="L53">
        <f>L27+N27+N28</f>
        <v>4</v>
      </c>
      <c r="N53" s="69"/>
      <c r="P53">
        <f>P29+R29+R30</f>
        <v>4</v>
      </c>
      <c r="R53" s="69"/>
      <c r="T53">
        <f>T34+V34+V35+V36</f>
        <v>5</v>
      </c>
      <c r="V53" s="69"/>
      <c r="X53">
        <f>X35+Z35+Z36+Z37</f>
        <v>5</v>
      </c>
      <c r="Z53" s="69"/>
      <c r="AB53">
        <f>AB36+AD36+AD37+AD38</f>
        <v>5</v>
      </c>
      <c r="AD53" s="69"/>
      <c r="AF53">
        <f>AF39+AH39+AH40</f>
        <v>4</v>
      </c>
      <c r="AH53" s="69"/>
      <c r="AI53" s="165">
        <f>SUM(D53:AH53)</f>
        <v>35</v>
      </c>
    </row>
    <row r="55" spans="4:33" ht="12.75">
      <c r="D55" s="95"/>
      <c r="E55" s="88" t="s">
        <v>38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AB55" s="66"/>
      <c r="AC55" s="66"/>
      <c r="AF55" s="66"/>
      <c r="AG55" s="66"/>
    </row>
    <row r="56" spans="1:34" ht="15.75">
      <c r="A56" s="94" t="s">
        <v>47</v>
      </c>
      <c r="B56" s="97" t="s">
        <v>78</v>
      </c>
      <c r="D56" s="116"/>
      <c r="E56" s="82" t="s">
        <v>94</v>
      </c>
      <c r="F56" s="83"/>
      <c r="G56" s="83"/>
      <c r="H56" s="83"/>
      <c r="I56" s="66"/>
      <c r="J56" s="66"/>
      <c r="L56" s="147"/>
      <c r="M56" s="77" t="s">
        <v>95</v>
      </c>
      <c r="N56" s="85"/>
      <c r="O56" s="47"/>
      <c r="P56" s="47"/>
      <c r="Q56" s="66"/>
      <c r="AB56" s="158" t="s">
        <v>167</v>
      </c>
      <c r="AG56" s="158"/>
      <c r="AH56" s="159"/>
    </row>
    <row r="57" spans="1:34" ht="15.75">
      <c r="A57" s="94" t="s">
        <v>47</v>
      </c>
      <c r="B57" s="97" t="s">
        <v>79</v>
      </c>
      <c r="D57" s="154"/>
      <c r="E57" s="155" t="s">
        <v>77</v>
      </c>
      <c r="F57" s="156"/>
      <c r="G57" s="157"/>
      <c r="H57" s="157"/>
      <c r="I57" s="66"/>
      <c r="J57" s="66"/>
      <c r="L57" s="96"/>
      <c r="M57" s="86" t="s">
        <v>97</v>
      </c>
      <c r="N57" s="81"/>
      <c r="O57" s="89"/>
      <c r="P57" s="89"/>
      <c r="Q57" s="66"/>
      <c r="T57" s="148"/>
      <c r="U57" s="84" t="s">
        <v>98</v>
      </c>
      <c r="X57" s="66"/>
      <c r="Y57" s="66"/>
      <c r="AB57" s="158" t="s">
        <v>168</v>
      </c>
      <c r="AG57" s="158"/>
      <c r="AH57" s="159"/>
    </row>
    <row r="58" spans="29:33" ht="12.75">
      <c r="AC58" s="66"/>
      <c r="AF58" s="66"/>
      <c r="AG58" s="66"/>
    </row>
    <row r="59" spans="8:33" ht="12.75">
      <c r="H59" s="66"/>
      <c r="I59" s="66"/>
      <c r="J59" s="66"/>
      <c r="L59" s="66"/>
      <c r="M59" s="66"/>
      <c r="N59" s="66"/>
      <c r="P59" s="66"/>
      <c r="Q59" s="66"/>
      <c r="T59" s="66"/>
      <c r="U59" s="66"/>
      <c r="X59" s="66"/>
      <c r="Y59" s="66"/>
      <c r="AB59" s="66"/>
      <c r="AC59" s="66"/>
      <c r="AF59" s="66"/>
      <c r="AG59" s="66"/>
    </row>
    <row r="60" spans="8:33" ht="12.75">
      <c r="H60" s="66"/>
      <c r="I60" s="66"/>
      <c r="J60" s="66"/>
      <c r="L60" s="66"/>
      <c r="M60" s="66"/>
      <c r="N60" s="66"/>
      <c r="P60" s="66"/>
      <c r="Q60" s="66"/>
      <c r="T60" s="66"/>
      <c r="U60" s="66"/>
      <c r="X60" s="66"/>
      <c r="Y60" s="66"/>
      <c r="AB60" s="66"/>
      <c r="AC60" s="66"/>
      <c r="AF60" s="66"/>
      <c r="AG60" s="66"/>
    </row>
    <row r="61" spans="1:33" ht="12.75">
      <c r="A61" s="94"/>
      <c r="D61" s="66"/>
      <c r="E61" s="66"/>
      <c r="H61" s="66"/>
      <c r="I61" s="66"/>
      <c r="J61" s="66"/>
      <c r="L61" s="66"/>
      <c r="M61" s="66"/>
      <c r="N61" s="66"/>
      <c r="P61" s="66"/>
      <c r="Q61" s="66"/>
      <c r="T61" s="66"/>
      <c r="U61" s="66"/>
      <c r="X61" s="66"/>
      <c r="Y61" s="66"/>
      <c r="AB61" s="66"/>
      <c r="AC61" s="66"/>
      <c r="AF61" s="66"/>
      <c r="AG61" s="66"/>
    </row>
  </sheetData>
  <printOptions/>
  <pageMargins left="0.425" right="0.25" top="0.5" bottom="0.5" header="0.5" footer="0.5"/>
  <pageSetup fitToHeight="1" fitToWidth="1" horizontalDpi="1200" verticalDpi="12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8"/>
  <sheetViews>
    <sheetView zoomScale="75" zoomScaleNormal="75" workbookViewId="0" topLeftCell="A1">
      <selection activeCell="X52" sqref="X52"/>
    </sheetView>
  </sheetViews>
  <sheetFormatPr defaultColWidth="9.140625" defaultRowHeight="12.75"/>
  <cols>
    <col min="1" max="1" width="7.7109375" style="92" customWidth="1"/>
    <col min="2" max="2" width="11.7109375" style="66" customWidth="1"/>
    <col min="3" max="3" width="0.9921875" style="66" customWidth="1"/>
    <col min="4" max="6" width="2.7109375" style="0" customWidth="1"/>
    <col min="7" max="7" width="2.7109375" style="66" customWidth="1"/>
    <col min="8" max="8" width="0.9921875" style="66" customWidth="1"/>
    <col min="9" max="12" width="2.7109375" style="0" customWidth="1"/>
    <col min="13" max="13" width="0.9921875" style="66" customWidth="1"/>
    <col min="14" max="17" width="2.7109375" style="0" customWidth="1"/>
    <col min="18" max="18" width="0.85546875" style="66" customWidth="1"/>
    <col min="19" max="21" width="2.7109375" style="0" customWidth="1"/>
    <col min="22" max="22" width="2.7109375" style="66" customWidth="1"/>
    <col min="23" max="23" width="1.1484375" style="66" customWidth="1"/>
    <col min="24" max="26" width="2.7109375" style="0" customWidth="1"/>
    <col min="27" max="27" width="2.7109375" style="66" customWidth="1"/>
    <col min="28" max="28" width="1.1484375" style="66" customWidth="1"/>
    <col min="29" max="31" width="2.7109375" style="0" customWidth="1"/>
    <col min="32" max="32" width="2.7109375" style="66" customWidth="1"/>
    <col min="33" max="33" width="0.9921875" style="66" customWidth="1"/>
    <col min="34" max="36" width="2.7109375" style="0" customWidth="1"/>
    <col min="37" max="37" width="2.7109375" style="66" customWidth="1"/>
    <col min="38" max="38" width="0.9921875" style="66" customWidth="1"/>
    <col min="39" max="41" width="2.7109375" style="0" customWidth="1"/>
    <col min="42" max="42" width="2.7109375" style="66" customWidth="1"/>
    <col min="43" max="43" width="11.00390625" style="0" customWidth="1"/>
    <col min="44" max="44" width="18.57421875" style="0" customWidth="1"/>
    <col min="45" max="45" width="10.8515625" style="78" customWidth="1"/>
    <col min="46" max="46" width="67.7109375" style="0" customWidth="1"/>
  </cols>
  <sheetData>
    <row r="1" spans="1:12" ht="18">
      <c r="A1" s="92" t="s">
        <v>102</v>
      </c>
      <c r="D1" s="2" t="s">
        <v>103</v>
      </c>
      <c r="K1" s="2"/>
      <c r="L1" s="2"/>
    </row>
    <row r="2" ht="13.5" thickBot="1"/>
    <row r="3" spans="1:46" ht="16.5" customHeight="1" thickBot="1">
      <c r="A3" s="92" t="s">
        <v>51</v>
      </c>
      <c r="B3" s="97"/>
      <c r="C3" s="506" t="s">
        <v>104</v>
      </c>
      <c r="D3" s="507"/>
      <c r="E3" s="507"/>
      <c r="F3" s="507"/>
      <c r="G3" s="508"/>
      <c r="H3" s="506" t="s">
        <v>105</v>
      </c>
      <c r="I3" s="507"/>
      <c r="J3" s="507"/>
      <c r="K3" s="507"/>
      <c r="L3" s="508"/>
      <c r="M3" s="506" t="s">
        <v>54</v>
      </c>
      <c r="N3" s="507"/>
      <c r="O3" s="507"/>
      <c r="P3" s="507"/>
      <c r="Q3" s="508"/>
      <c r="R3" s="506" t="s">
        <v>106</v>
      </c>
      <c r="S3" s="507"/>
      <c r="T3" s="507"/>
      <c r="U3" s="507"/>
      <c r="V3" s="508"/>
      <c r="W3" s="506" t="s">
        <v>107</v>
      </c>
      <c r="X3" s="507"/>
      <c r="Y3" s="507"/>
      <c r="Z3" s="507"/>
      <c r="AA3" s="508"/>
      <c r="AB3" s="506" t="s">
        <v>108</v>
      </c>
      <c r="AC3" s="507"/>
      <c r="AD3" s="507"/>
      <c r="AE3" s="507"/>
      <c r="AF3" s="508"/>
      <c r="AG3" s="506" t="s">
        <v>109</v>
      </c>
      <c r="AH3" s="507"/>
      <c r="AI3" s="507"/>
      <c r="AJ3" s="507"/>
      <c r="AK3" s="508"/>
      <c r="AL3" s="506" t="s">
        <v>110</v>
      </c>
      <c r="AM3" s="507"/>
      <c r="AN3" s="507"/>
      <c r="AO3" s="507"/>
      <c r="AP3" s="508"/>
      <c r="AR3" s="510" t="s">
        <v>111</v>
      </c>
      <c r="AS3" s="513" t="s">
        <v>112</v>
      </c>
      <c r="AT3" s="503" t="s">
        <v>113</v>
      </c>
    </row>
    <row r="4" spans="2:46" ht="13.5" thickTop="1">
      <c r="B4" s="98"/>
      <c r="C4" s="98"/>
      <c r="D4" s="99"/>
      <c r="E4" s="99"/>
      <c r="F4" s="99"/>
      <c r="G4" s="101"/>
      <c r="H4" s="101"/>
      <c r="I4" s="99"/>
      <c r="J4" s="99"/>
      <c r="K4" s="99"/>
      <c r="L4" s="99"/>
      <c r="M4" s="101"/>
      <c r="N4" s="99"/>
      <c r="O4" s="99"/>
      <c r="P4" s="99"/>
      <c r="Q4" s="99"/>
      <c r="R4" s="98"/>
      <c r="S4" s="99"/>
      <c r="T4" s="99"/>
      <c r="U4" s="99"/>
      <c r="V4" s="101"/>
      <c r="W4" s="101"/>
      <c r="X4" s="99"/>
      <c r="Y4" s="99"/>
      <c r="Z4" s="99"/>
      <c r="AA4" s="101"/>
      <c r="AB4" s="101"/>
      <c r="AC4" s="99"/>
      <c r="AD4" s="99"/>
      <c r="AE4" s="99"/>
      <c r="AF4" s="101"/>
      <c r="AG4" s="101"/>
      <c r="AH4" s="99"/>
      <c r="AI4" s="99"/>
      <c r="AJ4" s="99"/>
      <c r="AK4" s="101"/>
      <c r="AL4" s="101"/>
      <c r="AM4" s="99"/>
      <c r="AN4" s="99"/>
      <c r="AO4" s="99"/>
      <c r="AP4" s="123"/>
      <c r="AR4" s="511"/>
      <c r="AS4" s="514"/>
      <c r="AT4" s="504"/>
    </row>
    <row r="5" spans="2:46" ht="13.5" thickBot="1">
      <c r="B5" s="98"/>
      <c r="C5" s="98"/>
      <c r="D5" s="99"/>
      <c r="E5" s="99"/>
      <c r="F5" s="99"/>
      <c r="G5" s="101"/>
      <c r="H5" s="101"/>
      <c r="I5" s="99"/>
      <c r="J5" s="99"/>
      <c r="K5" s="99"/>
      <c r="L5" s="99"/>
      <c r="M5" s="101"/>
      <c r="N5" s="99"/>
      <c r="O5" s="99"/>
      <c r="P5" s="99"/>
      <c r="Q5" s="99"/>
      <c r="R5" s="98"/>
      <c r="S5" s="99"/>
      <c r="T5" s="99"/>
      <c r="U5" s="99"/>
      <c r="V5" s="101"/>
      <c r="W5" s="101"/>
      <c r="X5" s="99"/>
      <c r="Y5" s="99"/>
      <c r="Z5" s="99"/>
      <c r="AA5" s="101"/>
      <c r="AB5" s="101"/>
      <c r="AC5" s="99"/>
      <c r="AD5" s="99"/>
      <c r="AE5" s="99"/>
      <c r="AF5" s="101"/>
      <c r="AG5" s="101"/>
      <c r="AH5" s="99"/>
      <c r="AI5" s="99"/>
      <c r="AJ5" s="99"/>
      <c r="AK5" s="101"/>
      <c r="AL5" s="101"/>
      <c r="AM5" s="99"/>
      <c r="AN5" s="99"/>
      <c r="AO5" s="99"/>
      <c r="AP5" s="123"/>
      <c r="AR5" s="512"/>
      <c r="AS5" s="515"/>
      <c r="AT5" s="505"/>
    </row>
    <row r="6" spans="1:47" ht="12.75">
      <c r="A6" s="92">
        <v>2004</v>
      </c>
      <c r="B6" s="69" t="s">
        <v>28</v>
      </c>
      <c r="C6" s="98"/>
      <c r="D6" s="99"/>
      <c r="E6" s="99"/>
      <c r="F6" s="99"/>
      <c r="G6" s="100"/>
      <c r="H6" s="101"/>
      <c r="I6" s="99"/>
      <c r="J6" s="99"/>
      <c r="K6" s="99"/>
      <c r="L6" s="99"/>
      <c r="M6" s="136"/>
      <c r="N6" s="99"/>
      <c r="O6" s="99"/>
      <c r="P6" s="99"/>
      <c r="Q6" s="100"/>
      <c r="R6" s="98"/>
      <c r="S6" s="99"/>
      <c r="T6" s="99"/>
      <c r="U6" s="99"/>
      <c r="V6" s="100"/>
      <c r="W6" s="101"/>
      <c r="X6" s="99"/>
      <c r="Y6" s="99"/>
      <c r="Z6" s="99"/>
      <c r="AA6" s="100"/>
      <c r="AB6" s="101"/>
      <c r="AC6" s="99"/>
      <c r="AD6" s="99"/>
      <c r="AE6" s="99"/>
      <c r="AF6" s="100"/>
      <c r="AG6" s="101"/>
      <c r="AH6" s="99"/>
      <c r="AI6" s="99"/>
      <c r="AJ6" s="99"/>
      <c r="AK6" s="100"/>
      <c r="AL6" s="101"/>
      <c r="AM6" s="99"/>
      <c r="AN6" s="99"/>
      <c r="AO6" s="99"/>
      <c r="AP6" s="102"/>
      <c r="AR6" s="176" t="s">
        <v>114</v>
      </c>
      <c r="AS6" s="177">
        <v>1</v>
      </c>
      <c r="AT6" s="178" t="s">
        <v>115</v>
      </c>
      <c r="AU6" s="149"/>
    </row>
    <row r="7" spans="2:47" ht="13.5" thickBot="1">
      <c r="B7" s="69" t="s">
        <v>29</v>
      </c>
      <c r="C7" s="98"/>
      <c r="D7" s="99"/>
      <c r="E7" s="99"/>
      <c r="F7" s="99"/>
      <c r="G7" s="100"/>
      <c r="H7" s="101"/>
      <c r="I7" s="99"/>
      <c r="J7" s="99"/>
      <c r="K7" s="99"/>
      <c r="L7" s="99"/>
      <c r="M7" s="136"/>
      <c r="N7" s="99"/>
      <c r="O7" s="99"/>
      <c r="P7" s="99"/>
      <c r="Q7" s="100"/>
      <c r="R7" s="98"/>
      <c r="S7" s="99"/>
      <c r="T7" s="99"/>
      <c r="U7" s="99"/>
      <c r="V7" s="100"/>
      <c r="W7" s="101"/>
      <c r="X7" s="99"/>
      <c r="Y7" s="99"/>
      <c r="Z7" s="99"/>
      <c r="AA7" s="100"/>
      <c r="AB7" s="101"/>
      <c r="AC7" s="99"/>
      <c r="AD7" s="99"/>
      <c r="AE7" s="99"/>
      <c r="AF7" s="100"/>
      <c r="AG7" s="101"/>
      <c r="AH7" s="99"/>
      <c r="AI7" s="99"/>
      <c r="AJ7" s="99"/>
      <c r="AK7" s="100"/>
      <c r="AL7" s="101"/>
      <c r="AM7" s="99"/>
      <c r="AN7" s="99"/>
      <c r="AO7" s="99"/>
      <c r="AP7" s="102"/>
      <c r="AR7" s="179" t="s">
        <v>116</v>
      </c>
      <c r="AS7" s="110"/>
      <c r="AT7" s="180" t="s">
        <v>117</v>
      </c>
      <c r="AU7" s="149"/>
    </row>
    <row r="8" spans="2:46" s="104" customFormat="1" ht="13.5" thickBot="1">
      <c r="B8" s="69" t="s">
        <v>30</v>
      </c>
      <c r="G8" s="97"/>
      <c r="M8" s="137"/>
      <c r="Q8" s="97"/>
      <c r="V8" s="97"/>
      <c r="AA8" s="97"/>
      <c r="AF8" s="97"/>
      <c r="AK8" s="97"/>
      <c r="AP8" s="97"/>
      <c r="AQ8" s="103"/>
      <c r="AR8" s="181"/>
      <c r="AS8" s="101"/>
      <c r="AT8" s="182"/>
    </row>
    <row r="9" spans="2:48" ht="12.75">
      <c r="B9" s="69" t="s">
        <v>31</v>
      </c>
      <c r="G9" s="69"/>
      <c r="M9" s="135"/>
      <c r="Q9" s="69"/>
      <c r="V9" s="69"/>
      <c r="AA9" s="69"/>
      <c r="AF9" s="69"/>
      <c r="AK9" s="69"/>
      <c r="AP9" s="69"/>
      <c r="AQ9" s="65"/>
      <c r="AR9" s="176" t="s">
        <v>118</v>
      </c>
      <c r="AS9" s="183">
        <v>2</v>
      </c>
      <c r="AT9" s="184" t="s">
        <v>119</v>
      </c>
      <c r="AU9" s="79"/>
      <c r="AV9" s="79"/>
    </row>
    <row r="10" spans="2:50" ht="12.75">
      <c r="B10" s="69" t="s">
        <v>32</v>
      </c>
      <c r="G10" s="69"/>
      <c r="M10" s="135"/>
      <c r="Q10" s="69"/>
      <c r="V10" s="69"/>
      <c r="AA10" s="69"/>
      <c r="AF10" s="69"/>
      <c r="AK10" s="69"/>
      <c r="AP10" s="69"/>
      <c r="AR10" s="185" t="s">
        <v>116</v>
      </c>
      <c r="AS10" s="186">
        <v>3</v>
      </c>
      <c r="AT10" s="187" t="s">
        <v>120</v>
      </c>
      <c r="AU10" s="79"/>
      <c r="AV10" s="79"/>
      <c r="AW10" s="79"/>
      <c r="AX10" s="79"/>
    </row>
    <row r="11" spans="2:48" ht="12.75">
      <c r="B11" s="69" t="s">
        <v>33</v>
      </c>
      <c r="D11" s="65"/>
      <c r="E11" s="65"/>
      <c r="F11" s="65"/>
      <c r="G11" s="71"/>
      <c r="H11" s="74"/>
      <c r="I11" s="65"/>
      <c r="J11" s="65"/>
      <c r="K11" s="65"/>
      <c r="L11" s="65"/>
      <c r="M11" s="138"/>
      <c r="N11" s="65"/>
      <c r="O11" s="65"/>
      <c r="P11" s="65"/>
      <c r="Q11" s="71"/>
      <c r="S11" s="65"/>
      <c r="T11" s="65"/>
      <c r="U11" s="65"/>
      <c r="V11" s="71"/>
      <c r="W11" s="74"/>
      <c r="X11" s="65"/>
      <c r="Y11" s="65"/>
      <c r="Z11" s="65"/>
      <c r="AA11" s="71"/>
      <c r="AB11" s="74"/>
      <c r="AC11" s="65"/>
      <c r="AD11" s="65"/>
      <c r="AE11" s="65"/>
      <c r="AF11" s="71"/>
      <c r="AG11" s="74"/>
      <c r="AH11" s="65"/>
      <c r="AI11" s="65"/>
      <c r="AJ11" s="65"/>
      <c r="AK11" s="71"/>
      <c r="AL11" s="74"/>
      <c r="AM11" s="65"/>
      <c r="AN11" s="65"/>
      <c r="AO11" s="65"/>
      <c r="AP11" s="71"/>
      <c r="AR11" s="188"/>
      <c r="AS11" s="186">
        <v>4</v>
      </c>
      <c r="AT11" s="187" t="s">
        <v>121</v>
      </c>
      <c r="AU11" s="79"/>
      <c r="AV11" s="79"/>
    </row>
    <row r="12" spans="2:50" ht="12.75">
      <c r="B12" s="69" t="s">
        <v>34</v>
      </c>
      <c r="G12" s="69"/>
      <c r="M12" s="135"/>
      <c r="Q12" s="69"/>
      <c r="V12" s="69"/>
      <c r="AA12" s="69"/>
      <c r="AF12" s="69"/>
      <c r="AK12" s="69"/>
      <c r="AP12" s="69"/>
      <c r="AR12" s="188"/>
      <c r="AS12" s="109"/>
      <c r="AT12" s="189" t="s">
        <v>153</v>
      </c>
      <c r="AU12" s="79"/>
      <c r="AV12" s="79"/>
      <c r="AW12" s="79"/>
      <c r="AX12" s="79"/>
    </row>
    <row r="13" spans="2:50" ht="13.5" thickBot="1">
      <c r="B13" s="69" t="s">
        <v>35</v>
      </c>
      <c r="G13" s="69"/>
      <c r="M13" s="135"/>
      <c r="Q13" s="69"/>
      <c r="V13" s="69"/>
      <c r="AA13" s="69"/>
      <c r="AF13" s="69"/>
      <c r="AK13" s="69"/>
      <c r="AP13" s="69"/>
      <c r="AR13" s="190"/>
      <c r="AS13" s="110"/>
      <c r="AT13" s="191" t="s">
        <v>154</v>
      </c>
      <c r="AV13" s="79"/>
      <c r="AW13" s="79"/>
      <c r="AX13" s="79"/>
    </row>
    <row r="14" spans="1:50" ht="13.5" thickBot="1">
      <c r="A14" s="93"/>
      <c r="B14" s="70" t="s">
        <v>36</v>
      </c>
      <c r="C14" s="68"/>
      <c r="D14" s="68"/>
      <c r="E14" s="68"/>
      <c r="F14" s="68"/>
      <c r="G14" s="70"/>
      <c r="H14" s="68"/>
      <c r="I14" s="68"/>
      <c r="J14" s="68"/>
      <c r="K14" s="68"/>
      <c r="L14" s="68"/>
      <c r="M14" s="139"/>
      <c r="N14" s="68"/>
      <c r="O14" s="68"/>
      <c r="P14" s="68"/>
      <c r="Q14" s="70"/>
      <c r="R14" s="68"/>
      <c r="S14" s="68"/>
      <c r="T14" s="68"/>
      <c r="U14" s="68"/>
      <c r="V14" s="70"/>
      <c r="W14" s="68"/>
      <c r="X14" s="68"/>
      <c r="Y14" s="68"/>
      <c r="Z14" s="68"/>
      <c r="AA14" s="70"/>
      <c r="AB14" s="68"/>
      <c r="AC14" s="68"/>
      <c r="AD14" s="68"/>
      <c r="AE14" s="68"/>
      <c r="AF14" s="70"/>
      <c r="AG14" s="68"/>
      <c r="AH14" s="68"/>
      <c r="AI14" s="68"/>
      <c r="AJ14" s="68"/>
      <c r="AK14" s="70"/>
      <c r="AL14" s="68"/>
      <c r="AM14" s="68"/>
      <c r="AN14" s="68"/>
      <c r="AO14" s="68"/>
      <c r="AP14" s="70"/>
      <c r="AR14" s="188"/>
      <c r="AS14" s="109"/>
      <c r="AT14" s="192"/>
      <c r="AU14" s="17"/>
      <c r="AV14" s="17"/>
      <c r="AW14" s="17"/>
      <c r="AX14" s="17"/>
    </row>
    <row r="15" spans="1:50" ht="12.75">
      <c r="A15" s="92">
        <v>2005</v>
      </c>
      <c r="B15" s="66" t="s">
        <v>25</v>
      </c>
      <c r="C15" s="193"/>
      <c r="G15" s="69"/>
      <c r="M15" s="135"/>
      <c r="Q15" s="69"/>
      <c r="V15" s="69"/>
      <c r="AA15" s="69"/>
      <c r="AF15" s="69"/>
      <c r="AK15" s="69"/>
      <c r="AP15" s="69"/>
      <c r="AR15" s="176" t="s">
        <v>122</v>
      </c>
      <c r="AS15" s="194">
        <v>5</v>
      </c>
      <c r="AT15" s="195" t="s">
        <v>123</v>
      </c>
      <c r="AU15" s="17"/>
      <c r="AV15" s="17"/>
      <c r="AW15" s="17"/>
      <c r="AX15" s="17"/>
    </row>
    <row r="16" spans="2:50" ht="12.75">
      <c r="B16" s="66" t="s">
        <v>26</v>
      </c>
      <c r="C16" s="196"/>
      <c r="G16" s="69"/>
      <c r="M16" s="135"/>
      <c r="Q16" s="69"/>
      <c r="V16" s="69"/>
      <c r="AA16" s="69"/>
      <c r="AF16" s="69"/>
      <c r="AK16" s="69"/>
      <c r="AP16" s="69"/>
      <c r="AR16" s="197" t="s">
        <v>124</v>
      </c>
      <c r="AS16" s="198">
        <v>6</v>
      </c>
      <c r="AT16" s="199" t="s">
        <v>125</v>
      </c>
      <c r="AU16" s="17"/>
      <c r="AV16" s="17"/>
      <c r="AX16" s="17"/>
    </row>
    <row r="17" spans="2:48" ht="13.5" thickBot="1">
      <c r="B17" s="66" t="s">
        <v>27</v>
      </c>
      <c r="C17" s="196"/>
      <c r="G17" s="69"/>
      <c r="M17" s="135"/>
      <c r="Q17" s="69"/>
      <c r="V17" s="69"/>
      <c r="AA17" s="69"/>
      <c r="AF17" s="69"/>
      <c r="AK17" s="69"/>
      <c r="AP17" s="69"/>
      <c r="AR17" s="200" t="s">
        <v>116</v>
      </c>
      <c r="AS17" s="109"/>
      <c r="AT17" s="201" t="s">
        <v>155</v>
      </c>
      <c r="AU17" s="17"/>
      <c r="AV17" s="17"/>
    </row>
    <row r="18" spans="2:46" ht="13.5" thickBot="1">
      <c r="B18" s="66" t="s">
        <v>28</v>
      </c>
      <c r="C18" s="196"/>
      <c r="G18" s="202"/>
      <c r="H18" s="193"/>
      <c r="M18" s="135"/>
      <c r="Q18" s="69"/>
      <c r="V18" s="69"/>
      <c r="AA18" s="69"/>
      <c r="AF18" s="69"/>
      <c r="AK18" s="69"/>
      <c r="AP18" s="69"/>
      <c r="AR18" s="190"/>
      <c r="AS18" s="110"/>
      <c r="AT18" s="203" t="s">
        <v>156</v>
      </c>
    </row>
    <row r="19" spans="2:51" ht="13.5" thickBot="1">
      <c r="B19" s="66" t="s">
        <v>29</v>
      </c>
      <c r="C19" s="196"/>
      <c r="D19" s="106"/>
      <c r="E19" s="106"/>
      <c r="F19" s="106"/>
      <c r="G19" s="121"/>
      <c r="H19" s="204"/>
      <c r="I19" s="78"/>
      <c r="J19" s="78"/>
      <c r="K19" s="78"/>
      <c r="L19" s="78"/>
      <c r="M19" s="140"/>
      <c r="N19" s="78"/>
      <c r="O19" s="78"/>
      <c r="P19" s="78"/>
      <c r="Q19" s="108"/>
      <c r="R19" s="109"/>
      <c r="S19" s="78"/>
      <c r="T19" s="78"/>
      <c r="U19" s="78"/>
      <c r="V19" s="108"/>
      <c r="W19" s="109"/>
      <c r="X19" s="78"/>
      <c r="Y19" s="78"/>
      <c r="Z19" s="78"/>
      <c r="AA19" s="108"/>
      <c r="AB19" s="109"/>
      <c r="AC19" s="78"/>
      <c r="AD19" s="78"/>
      <c r="AE19" s="78"/>
      <c r="AF19" s="108"/>
      <c r="AG19" s="109"/>
      <c r="AH19" s="78"/>
      <c r="AI19" s="78"/>
      <c r="AJ19" s="78"/>
      <c r="AK19" s="108"/>
      <c r="AL19" s="109"/>
      <c r="AM19" s="78"/>
      <c r="AN19" s="78"/>
      <c r="AO19" s="78"/>
      <c r="AP19" s="108"/>
      <c r="AR19" s="188"/>
      <c r="AS19" s="205"/>
      <c r="AT19" s="206"/>
      <c r="AU19" s="46"/>
      <c r="AV19" s="46"/>
      <c r="AW19" s="46"/>
      <c r="AX19" s="46"/>
      <c r="AY19" s="46"/>
    </row>
    <row r="20" spans="2:46" ht="13.5" thickBot="1">
      <c r="B20" s="66" t="s">
        <v>30</v>
      </c>
      <c r="C20" s="196"/>
      <c r="D20" s="121"/>
      <c r="E20" s="121"/>
      <c r="F20" s="121"/>
      <c r="G20" s="121"/>
      <c r="H20" s="204"/>
      <c r="I20" s="121"/>
      <c r="J20" s="121"/>
      <c r="K20" s="121"/>
      <c r="L20" s="121"/>
      <c r="M20" s="140"/>
      <c r="N20" s="78"/>
      <c r="O20" s="78"/>
      <c r="P20" s="78"/>
      <c r="Q20" s="108"/>
      <c r="R20" s="109"/>
      <c r="S20" s="78"/>
      <c r="T20" s="78"/>
      <c r="U20" s="78"/>
      <c r="V20" s="108"/>
      <c r="W20" s="109"/>
      <c r="X20" s="78"/>
      <c r="Y20" s="78"/>
      <c r="Z20" s="78"/>
      <c r="AA20" s="108"/>
      <c r="AB20" s="109"/>
      <c r="AC20" s="78"/>
      <c r="AD20" s="78"/>
      <c r="AE20" s="78"/>
      <c r="AF20" s="108"/>
      <c r="AG20" s="109"/>
      <c r="AH20" s="78"/>
      <c r="AI20" s="78"/>
      <c r="AJ20" s="78"/>
      <c r="AK20" s="108"/>
      <c r="AL20" s="109"/>
      <c r="AM20" s="78"/>
      <c r="AN20" s="78"/>
      <c r="AO20" s="78"/>
      <c r="AP20" s="108"/>
      <c r="AR20" s="176" t="s">
        <v>122</v>
      </c>
      <c r="AS20" s="198">
        <v>7</v>
      </c>
      <c r="AT20" s="199" t="s">
        <v>126</v>
      </c>
    </row>
    <row r="21" spans="2:51" ht="13.5" thickBot="1">
      <c r="B21" s="66" t="s">
        <v>31</v>
      </c>
      <c r="C21" s="196"/>
      <c r="D21" s="121"/>
      <c r="E21" s="121"/>
      <c r="F21" s="121"/>
      <c r="G21" s="121"/>
      <c r="H21" s="204"/>
      <c r="I21" s="121"/>
      <c r="J21" s="121"/>
      <c r="K21" s="121"/>
      <c r="L21" s="121"/>
      <c r="M21" s="207"/>
      <c r="N21" s="78"/>
      <c r="O21" s="78"/>
      <c r="P21" s="78"/>
      <c r="Q21" s="108"/>
      <c r="R21" s="109"/>
      <c r="S21" s="78"/>
      <c r="T21" s="78"/>
      <c r="U21" s="78"/>
      <c r="V21" s="108"/>
      <c r="W21" s="109"/>
      <c r="X21" s="78"/>
      <c r="Y21" s="78"/>
      <c r="Z21" s="78"/>
      <c r="AA21" s="108"/>
      <c r="AB21" s="109"/>
      <c r="AC21" s="78"/>
      <c r="AD21" s="78"/>
      <c r="AE21" s="78"/>
      <c r="AF21" s="108"/>
      <c r="AG21" s="109"/>
      <c r="AH21" s="78"/>
      <c r="AI21" s="78"/>
      <c r="AJ21" s="78"/>
      <c r="AK21" s="108"/>
      <c r="AL21" s="109"/>
      <c r="AM21" s="78"/>
      <c r="AN21" s="78"/>
      <c r="AO21" s="78"/>
      <c r="AP21" s="108"/>
      <c r="AQ21" s="135"/>
      <c r="AR21" s="197" t="s">
        <v>127</v>
      </c>
      <c r="AS21" s="198">
        <v>8</v>
      </c>
      <c r="AT21" s="199" t="s">
        <v>128</v>
      </c>
      <c r="AU21" s="46"/>
      <c r="AV21" s="46"/>
      <c r="AW21" s="46"/>
      <c r="AX21" s="46"/>
      <c r="AY21" s="46"/>
    </row>
    <row r="22" spans="2:51" ht="13.5" thickBot="1">
      <c r="B22" s="66" t="s">
        <v>32</v>
      </c>
      <c r="C22" s="196"/>
      <c r="D22" s="208">
        <v>1</v>
      </c>
      <c r="E22" s="209">
        <v>1</v>
      </c>
      <c r="F22" s="210">
        <v>4</v>
      </c>
      <c r="G22" s="211"/>
      <c r="H22" s="204"/>
      <c r="I22" s="208">
        <v>1</v>
      </c>
      <c r="J22" s="209">
        <v>1</v>
      </c>
      <c r="K22" s="210">
        <v>4</v>
      </c>
      <c r="L22" s="211"/>
      <c r="M22" s="204"/>
      <c r="N22" s="78"/>
      <c r="O22" s="78"/>
      <c r="P22" s="78"/>
      <c r="Q22" s="108"/>
      <c r="R22" s="109"/>
      <c r="S22" s="78"/>
      <c r="T22" s="78"/>
      <c r="U22" s="78"/>
      <c r="V22" s="108"/>
      <c r="W22" s="109"/>
      <c r="X22" s="78"/>
      <c r="Y22" s="78"/>
      <c r="Z22" s="78"/>
      <c r="AA22" s="108"/>
      <c r="AB22" s="109"/>
      <c r="AC22" s="78"/>
      <c r="AD22" s="78"/>
      <c r="AE22" s="78"/>
      <c r="AF22" s="108"/>
      <c r="AG22" s="109"/>
      <c r="AH22" s="78"/>
      <c r="AI22" s="78"/>
      <c r="AJ22" s="78"/>
      <c r="AK22" s="108"/>
      <c r="AL22" s="109"/>
      <c r="AM22" s="78"/>
      <c r="AN22" s="78"/>
      <c r="AO22" s="78"/>
      <c r="AP22" s="108"/>
      <c r="AR22" s="200" t="s">
        <v>116</v>
      </c>
      <c r="AS22" s="109"/>
      <c r="AT22" s="201" t="s">
        <v>157</v>
      </c>
      <c r="AU22" s="46"/>
      <c r="AV22" s="46"/>
      <c r="AW22" s="46"/>
      <c r="AX22" s="46"/>
      <c r="AY22" s="46"/>
    </row>
    <row r="23" spans="2:51" ht="13.5" thickBot="1">
      <c r="B23" s="66" t="s">
        <v>33</v>
      </c>
      <c r="C23" s="212"/>
      <c r="D23" s="213">
        <v>4</v>
      </c>
      <c r="E23" s="214">
        <v>2</v>
      </c>
      <c r="F23" s="215">
        <v>2</v>
      </c>
      <c r="G23" s="216">
        <v>2</v>
      </c>
      <c r="H23" s="217"/>
      <c r="I23" s="213">
        <v>4</v>
      </c>
      <c r="J23" s="214">
        <v>2</v>
      </c>
      <c r="K23" s="215">
        <v>2</v>
      </c>
      <c r="L23" s="216">
        <v>2</v>
      </c>
      <c r="M23" s="204"/>
      <c r="N23" s="78"/>
      <c r="O23" s="78"/>
      <c r="P23" s="78"/>
      <c r="Q23" s="108"/>
      <c r="R23" s="109"/>
      <c r="S23" s="78"/>
      <c r="T23" s="78"/>
      <c r="U23" s="78"/>
      <c r="V23" s="108"/>
      <c r="W23" s="109"/>
      <c r="X23" s="78"/>
      <c r="Y23" s="78"/>
      <c r="Z23" s="78"/>
      <c r="AA23" s="108"/>
      <c r="AB23" s="109"/>
      <c r="AC23" s="78"/>
      <c r="AD23" s="78"/>
      <c r="AE23" s="78"/>
      <c r="AF23" s="108"/>
      <c r="AG23" s="109"/>
      <c r="AH23" s="78"/>
      <c r="AI23" s="78"/>
      <c r="AJ23" s="78"/>
      <c r="AK23" s="108"/>
      <c r="AL23" s="109"/>
      <c r="AM23" s="78"/>
      <c r="AN23" s="78"/>
      <c r="AO23" s="78"/>
      <c r="AP23" s="108"/>
      <c r="AR23" s="190"/>
      <c r="AS23" s="110"/>
      <c r="AT23" s="203" t="s">
        <v>158</v>
      </c>
      <c r="AU23" s="46"/>
      <c r="AV23" s="46"/>
      <c r="AW23" s="46"/>
      <c r="AX23" s="46"/>
      <c r="AY23" s="46"/>
    </row>
    <row r="24" spans="2:50" ht="13.5" thickBot="1">
      <c r="B24" s="69" t="s">
        <v>34</v>
      </c>
      <c r="D24" s="109"/>
      <c r="E24" s="109"/>
      <c r="F24" s="109"/>
      <c r="G24" s="69"/>
      <c r="H24" s="109"/>
      <c r="I24" s="109"/>
      <c r="J24" s="109"/>
      <c r="K24" s="109"/>
      <c r="L24" s="109"/>
      <c r="M24" s="204"/>
      <c r="N24" s="78"/>
      <c r="O24" s="78"/>
      <c r="P24" s="78"/>
      <c r="Q24" s="109"/>
      <c r="R24" s="207"/>
      <c r="S24" s="78"/>
      <c r="T24" s="78"/>
      <c r="U24" s="78"/>
      <c r="V24" s="108"/>
      <c r="W24" s="109"/>
      <c r="X24" s="78"/>
      <c r="Y24" s="78"/>
      <c r="Z24" s="78"/>
      <c r="AA24" s="108"/>
      <c r="AB24" s="109"/>
      <c r="AC24" s="78"/>
      <c r="AD24" s="78"/>
      <c r="AE24" s="78"/>
      <c r="AF24" s="109"/>
      <c r="AG24" s="207"/>
      <c r="AH24" s="78"/>
      <c r="AI24" s="78"/>
      <c r="AJ24" s="78"/>
      <c r="AK24" s="108"/>
      <c r="AL24" s="109"/>
      <c r="AM24" s="78"/>
      <c r="AN24" s="78"/>
      <c r="AO24" s="78"/>
      <c r="AP24" s="108"/>
      <c r="AR24" s="188"/>
      <c r="AS24" s="109"/>
      <c r="AT24" s="192"/>
      <c r="AU24" s="46"/>
      <c r="AW24" s="17"/>
      <c r="AX24" s="17"/>
    </row>
    <row r="25" spans="2:47" ht="12.75">
      <c r="B25" s="69" t="s">
        <v>35</v>
      </c>
      <c r="D25" s="109"/>
      <c r="E25" s="109"/>
      <c r="F25" s="109"/>
      <c r="G25" s="105"/>
      <c r="H25" s="109"/>
      <c r="I25" s="109"/>
      <c r="J25" s="109"/>
      <c r="K25" s="109"/>
      <c r="L25" s="109"/>
      <c r="M25" s="204"/>
      <c r="N25" s="106"/>
      <c r="O25" s="106"/>
      <c r="P25" s="106"/>
      <c r="Q25" s="121"/>
      <c r="R25" s="204"/>
      <c r="S25" s="78"/>
      <c r="T25" s="78"/>
      <c r="U25" s="78"/>
      <c r="V25" s="108"/>
      <c r="W25" s="109"/>
      <c r="X25" s="78"/>
      <c r="Y25" s="78"/>
      <c r="Z25" s="78"/>
      <c r="AA25" s="108"/>
      <c r="AB25" s="109"/>
      <c r="AC25" s="78"/>
      <c r="AD25" s="78"/>
      <c r="AE25" s="78"/>
      <c r="AF25" s="109"/>
      <c r="AG25" s="204"/>
      <c r="AH25" s="78"/>
      <c r="AI25" s="78"/>
      <c r="AJ25" s="78"/>
      <c r="AK25" s="108"/>
      <c r="AL25" s="109"/>
      <c r="AM25" s="78"/>
      <c r="AN25" s="78"/>
      <c r="AO25" s="78"/>
      <c r="AP25" s="108"/>
      <c r="AR25" s="176" t="s">
        <v>129</v>
      </c>
      <c r="AS25" s="218">
        <v>9</v>
      </c>
      <c r="AT25" s="219" t="s">
        <v>130</v>
      </c>
      <c r="AU25" s="46"/>
    </row>
    <row r="26" spans="1:47" ht="13.5" thickBot="1">
      <c r="A26" s="93"/>
      <c r="B26" s="70" t="s">
        <v>36</v>
      </c>
      <c r="C26" s="68"/>
      <c r="D26" s="110"/>
      <c r="E26" s="110"/>
      <c r="F26" s="110"/>
      <c r="G26" s="111"/>
      <c r="H26" s="110"/>
      <c r="I26" s="110"/>
      <c r="J26" s="110"/>
      <c r="K26" s="110"/>
      <c r="L26" s="110"/>
      <c r="M26" s="217"/>
      <c r="N26" s="134"/>
      <c r="O26" s="134"/>
      <c r="P26" s="134"/>
      <c r="Q26" s="134"/>
      <c r="R26" s="217"/>
      <c r="S26" s="110"/>
      <c r="T26" s="110"/>
      <c r="U26" s="110"/>
      <c r="V26" s="111"/>
      <c r="W26" s="110"/>
      <c r="X26" s="110"/>
      <c r="Y26" s="110"/>
      <c r="Z26" s="110"/>
      <c r="AA26" s="111"/>
      <c r="AB26" s="110"/>
      <c r="AC26" s="110"/>
      <c r="AD26" s="110"/>
      <c r="AE26" s="110"/>
      <c r="AF26" s="110"/>
      <c r="AG26" s="217"/>
      <c r="AH26" s="110"/>
      <c r="AI26" s="110"/>
      <c r="AJ26" s="110"/>
      <c r="AK26" s="111"/>
      <c r="AL26" s="110"/>
      <c r="AM26" s="110"/>
      <c r="AN26" s="110"/>
      <c r="AO26" s="110"/>
      <c r="AP26" s="111"/>
      <c r="AR26" s="220" t="s">
        <v>116</v>
      </c>
      <c r="AS26" s="221">
        <v>10</v>
      </c>
      <c r="AT26" s="222" t="s">
        <v>131</v>
      </c>
      <c r="AU26" s="46"/>
    </row>
    <row r="27" spans="1:46" ht="13.5" thickBot="1">
      <c r="A27" s="92">
        <v>2006</v>
      </c>
      <c r="B27" s="69" t="s">
        <v>25</v>
      </c>
      <c r="D27" s="78"/>
      <c r="E27" s="78"/>
      <c r="F27" s="78"/>
      <c r="G27" s="108"/>
      <c r="H27" s="109"/>
      <c r="I27" s="78"/>
      <c r="J27" s="78"/>
      <c r="K27" s="78"/>
      <c r="L27" s="78"/>
      <c r="M27" s="204"/>
      <c r="N27" s="208">
        <v>1</v>
      </c>
      <c r="O27" s="209">
        <v>1</v>
      </c>
      <c r="P27" s="210">
        <v>4</v>
      </c>
      <c r="Q27" s="211"/>
      <c r="R27" s="204"/>
      <c r="S27" s="106"/>
      <c r="T27" s="106"/>
      <c r="U27" s="106"/>
      <c r="V27" s="105"/>
      <c r="W27" s="109"/>
      <c r="X27" s="78"/>
      <c r="Y27" s="78"/>
      <c r="Z27" s="78"/>
      <c r="AA27" s="108"/>
      <c r="AB27" s="109"/>
      <c r="AC27" s="78"/>
      <c r="AD27" s="78"/>
      <c r="AE27" s="78"/>
      <c r="AF27" s="109"/>
      <c r="AG27" s="204"/>
      <c r="AH27" s="172"/>
      <c r="AI27" s="172"/>
      <c r="AJ27" s="161"/>
      <c r="AK27" s="105"/>
      <c r="AL27" s="109"/>
      <c r="AM27" s="78"/>
      <c r="AN27" s="78"/>
      <c r="AO27" s="78"/>
      <c r="AP27" s="108"/>
      <c r="AR27" s="188"/>
      <c r="AS27" s="221">
        <v>11</v>
      </c>
      <c r="AT27" s="223" t="s">
        <v>132</v>
      </c>
    </row>
    <row r="28" spans="2:46" ht="13.5" thickBot="1">
      <c r="B28" s="69" t="s">
        <v>26</v>
      </c>
      <c r="D28" s="78"/>
      <c r="E28" s="78"/>
      <c r="F28" s="78"/>
      <c r="G28" s="108"/>
      <c r="H28" s="109"/>
      <c r="I28" s="78"/>
      <c r="J28" s="78"/>
      <c r="K28" s="78"/>
      <c r="L28" s="78"/>
      <c r="M28" s="217"/>
      <c r="N28" s="213">
        <v>4</v>
      </c>
      <c r="O28" s="214">
        <v>2</v>
      </c>
      <c r="P28" s="215">
        <v>2</v>
      </c>
      <c r="Q28" s="216">
        <v>2</v>
      </c>
      <c r="R28" s="204"/>
      <c r="S28" s="106"/>
      <c r="T28" s="106"/>
      <c r="U28" s="106"/>
      <c r="V28" s="105"/>
      <c r="W28" s="109"/>
      <c r="X28" s="78"/>
      <c r="Y28" s="78"/>
      <c r="Z28" s="78"/>
      <c r="AA28" s="108"/>
      <c r="AB28" s="109"/>
      <c r="AC28" s="78"/>
      <c r="AD28" s="78"/>
      <c r="AE28" s="78"/>
      <c r="AF28" s="109"/>
      <c r="AG28" s="217"/>
      <c r="AH28" s="172"/>
      <c r="AI28" s="172"/>
      <c r="AJ28" s="172"/>
      <c r="AK28" s="105"/>
      <c r="AL28" s="109"/>
      <c r="AM28" s="78"/>
      <c r="AN28" s="78"/>
      <c r="AO28" s="78"/>
      <c r="AP28" s="108"/>
      <c r="AR28" s="188"/>
      <c r="AS28" s="221"/>
      <c r="AT28" s="224" t="s">
        <v>159</v>
      </c>
    </row>
    <row r="29" spans="2:46" ht="13.5" thickBot="1">
      <c r="B29" s="69" t="s">
        <v>27</v>
      </c>
      <c r="D29" s="78"/>
      <c r="E29" s="78"/>
      <c r="F29" s="78"/>
      <c r="G29" s="108"/>
      <c r="H29" s="109"/>
      <c r="I29" s="78"/>
      <c r="J29" s="78"/>
      <c r="K29" s="78"/>
      <c r="L29" s="78"/>
      <c r="M29" s="140"/>
      <c r="N29" s="78"/>
      <c r="O29" s="78"/>
      <c r="P29" s="78"/>
      <c r="Q29" s="109"/>
      <c r="R29" s="204"/>
      <c r="S29" s="208">
        <v>1</v>
      </c>
      <c r="T29" s="209">
        <v>1</v>
      </c>
      <c r="U29" s="210">
        <v>4</v>
      </c>
      <c r="V29" s="211"/>
      <c r="W29" s="207"/>
      <c r="X29" s="78"/>
      <c r="Y29" s="78"/>
      <c r="Z29" s="78"/>
      <c r="AA29" s="108"/>
      <c r="AB29" s="109"/>
      <c r="AC29" s="78"/>
      <c r="AD29" s="78"/>
      <c r="AE29" s="78"/>
      <c r="AF29" s="108"/>
      <c r="AG29" s="109"/>
      <c r="AH29" s="78"/>
      <c r="AI29" s="78"/>
      <c r="AJ29" s="78"/>
      <c r="AK29" s="105"/>
      <c r="AL29" s="109"/>
      <c r="AM29" s="78"/>
      <c r="AN29" s="78"/>
      <c r="AO29" s="78"/>
      <c r="AP29" s="108"/>
      <c r="AR29" s="190"/>
      <c r="AS29" s="225"/>
      <c r="AT29" s="226" t="s">
        <v>160</v>
      </c>
    </row>
    <row r="30" spans="2:46" ht="13.5" thickBot="1">
      <c r="B30" s="69" t="s">
        <v>28</v>
      </c>
      <c r="D30" s="78"/>
      <c r="E30" s="78"/>
      <c r="F30" s="78"/>
      <c r="G30" s="108"/>
      <c r="H30" s="109"/>
      <c r="I30" s="78"/>
      <c r="J30" s="78"/>
      <c r="K30" s="78"/>
      <c r="L30" s="78"/>
      <c r="M30" s="140"/>
      <c r="N30" s="78"/>
      <c r="O30" s="78"/>
      <c r="P30" s="78"/>
      <c r="Q30" s="109"/>
      <c r="R30" s="217"/>
      <c r="S30" s="213">
        <v>4</v>
      </c>
      <c r="T30" s="214">
        <v>2</v>
      </c>
      <c r="U30" s="215">
        <v>2</v>
      </c>
      <c r="V30" s="216">
        <v>2</v>
      </c>
      <c r="W30" s="204"/>
      <c r="X30" s="78"/>
      <c r="Y30" s="78"/>
      <c r="Z30" s="78"/>
      <c r="AA30" s="109"/>
      <c r="AB30" s="207"/>
      <c r="AC30" s="78"/>
      <c r="AD30" s="78"/>
      <c r="AE30" s="78"/>
      <c r="AF30" s="108"/>
      <c r="AG30" s="109"/>
      <c r="AH30" s="78"/>
      <c r="AI30" s="78"/>
      <c r="AJ30" s="78"/>
      <c r="AK30" s="105"/>
      <c r="AL30" s="109"/>
      <c r="AM30" s="78"/>
      <c r="AN30" s="78"/>
      <c r="AO30" s="78"/>
      <c r="AP30" s="108"/>
      <c r="AQ30" s="135"/>
      <c r="AR30" s="188"/>
      <c r="AS30" s="205"/>
      <c r="AT30" s="227"/>
    </row>
    <row r="31" spans="2:47" ht="12.75">
      <c r="B31" s="69" t="s">
        <v>29</v>
      </c>
      <c r="D31" s="78"/>
      <c r="E31" s="78"/>
      <c r="F31" s="78"/>
      <c r="G31" s="108"/>
      <c r="H31" s="121"/>
      <c r="I31" s="122"/>
      <c r="J31" s="122"/>
      <c r="K31" s="122"/>
      <c r="L31" s="122"/>
      <c r="M31" s="140"/>
      <c r="N31" s="78"/>
      <c r="O31" s="78"/>
      <c r="P31" s="78"/>
      <c r="Q31" s="108"/>
      <c r="R31" s="109"/>
      <c r="S31" s="78"/>
      <c r="T31" s="78"/>
      <c r="U31" s="78"/>
      <c r="V31" s="121"/>
      <c r="W31" s="204"/>
      <c r="X31" s="78"/>
      <c r="Y31" s="78"/>
      <c r="Z31" s="78"/>
      <c r="AA31" s="109"/>
      <c r="AB31" s="204"/>
      <c r="AC31" s="78"/>
      <c r="AD31" s="78"/>
      <c r="AE31" s="78"/>
      <c r="AF31" s="108"/>
      <c r="AG31" s="109"/>
      <c r="AH31" s="78"/>
      <c r="AI31" s="78"/>
      <c r="AJ31" s="78"/>
      <c r="AK31" s="108"/>
      <c r="AL31" s="109"/>
      <c r="AM31" s="78"/>
      <c r="AN31" s="78"/>
      <c r="AO31" s="78"/>
      <c r="AP31" s="108"/>
      <c r="AR31" s="176" t="s">
        <v>133</v>
      </c>
      <c r="AS31" s="228">
        <v>12</v>
      </c>
      <c r="AT31" s="229" t="s">
        <v>134</v>
      </c>
      <c r="AU31" s="47"/>
    </row>
    <row r="32" spans="2:46" ht="12.75">
      <c r="B32" s="69" t="s">
        <v>30</v>
      </c>
      <c r="D32" s="78"/>
      <c r="E32" s="78"/>
      <c r="F32" s="78"/>
      <c r="G32" s="108"/>
      <c r="H32" s="121"/>
      <c r="I32" s="122"/>
      <c r="J32" s="122"/>
      <c r="K32" s="122"/>
      <c r="L32" s="122"/>
      <c r="M32" s="140"/>
      <c r="N32" s="78"/>
      <c r="O32" s="78"/>
      <c r="P32" s="78"/>
      <c r="Q32" s="108"/>
      <c r="R32" s="109"/>
      <c r="S32" s="78"/>
      <c r="T32" s="78"/>
      <c r="U32" s="78"/>
      <c r="V32" s="121"/>
      <c r="W32" s="204"/>
      <c r="X32" s="106"/>
      <c r="Y32" s="106"/>
      <c r="Z32" s="106"/>
      <c r="AA32" s="121"/>
      <c r="AB32" s="204"/>
      <c r="AC32" s="78"/>
      <c r="AD32" s="78"/>
      <c r="AE32" s="78"/>
      <c r="AF32" s="108"/>
      <c r="AG32" s="109"/>
      <c r="AH32" s="78"/>
      <c r="AI32" s="78"/>
      <c r="AJ32" s="78"/>
      <c r="AK32" s="108"/>
      <c r="AL32" s="109"/>
      <c r="AM32" s="78"/>
      <c r="AN32" s="78"/>
      <c r="AO32" s="78"/>
      <c r="AP32" s="108"/>
      <c r="AR32" s="230" t="s">
        <v>135</v>
      </c>
      <c r="AS32" s="228">
        <v>13</v>
      </c>
      <c r="AT32" s="229" t="s">
        <v>136</v>
      </c>
    </row>
    <row r="33" spans="2:46" ht="13.5" thickBot="1">
      <c r="B33" s="69" t="s">
        <v>31</v>
      </c>
      <c r="D33" s="78"/>
      <c r="E33" s="78"/>
      <c r="F33" s="78"/>
      <c r="G33" s="108"/>
      <c r="H33" s="114"/>
      <c r="I33" s="147" t="s">
        <v>37</v>
      </c>
      <c r="J33" s="147"/>
      <c r="K33" s="115"/>
      <c r="L33" s="115"/>
      <c r="M33" s="140"/>
      <c r="N33" s="78"/>
      <c r="O33" s="78"/>
      <c r="P33" s="78"/>
      <c r="Q33" s="108"/>
      <c r="R33" s="109"/>
      <c r="S33" s="78"/>
      <c r="T33" s="78"/>
      <c r="U33" s="78"/>
      <c r="V33" s="109"/>
      <c r="W33" s="204"/>
      <c r="X33" s="106"/>
      <c r="Y33" s="106"/>
      <c r="Z33" s="106"/>
      <c r="AA33" s="121"/>
      <c r="AB33" s="204"/>
      <c r="AC33" s="106"/>
      <c r="AD33" s="106"/>
      <c r="AE33" s="106"/>
      <c r="AF33" s="105"/>
      <c r="AG33" s="109"/>
      <c r="AH33" s="78"/>
      <c r="AI33" s="78"/>
      <c r="AJ33" s="78"/>
      <c r="AK33" s="108"/>
      <c r="AL33" s="109"/>
      <c r="AM33" s="78"/>
      <c r="AN33" s="78"/>
      <c r="AO33" s="78"/>
      <c r="AP33" s="108"/>
      <c r="AR33" s="231"/>
      <c r="AS33" s="228">
        <v>14</v>
      </c>
      <c r="AT33" s="229" t="s">
        <v>137</v>
      </c>
    </row>
    <row r="34" spans="2:46" ht="13.5" thickBot="1">
      <c r="B34" s="69" t="s">
        <v>32</v>
      </c>
      <c r="D34" s="78"/>
      <c r="E34" s="78"/>
      <c r="F34" s="78"/>
      <c r="G34" s="108"/>
      <c r="H34" s="109"/>
      <c r="I34" s="78"/>
      <c r="J34" s="78"/>
      <c r="K34" s="78"/>
      <c r="L34" s="78"/>
      <c r="M34" s="140"/>
      <c r="N34" s="78"/>
      <c r="O34" s="78"/>
      <c r="P34" s="78"/>
      <c r="Q34" s="108"/>
      <c r="R34" s="109"/>
      <c r="S34" s="78"/>
      <c r="T34" s="78"/>
      <c r="U34" s="78"/>
      <c r="V34" s="109"/>
      <c r="W34" s="204"/>
      <c r="X34" s="208">
        <v>1</v>
      </c>
      <c r="Y34" s="209">
        <v>1</v>
      </c>
      <c r="Z34" s="210">
        <v>5</v>
      </c>
      <c r="AA34" s="211"/>
      <c r="AB34" s="204"/>
      <c r="AC34" s="106"/>
      <c r="AD34" s="106"/>
      <c r="AE34" s="106"/>
      <c r="AF34" s="105"/>
      <c r="AG34" s="109"/>
      <c r="AH34" s="78"/>
      <c r="AI34" s="78"/>
      <c r="AJ34" s="78"/>
      <c r="AK34" s="109"/>
      <c r="AL34" s="207"/>
      <c r="AM34" s="78"/>
      <c r="AN34" s="78"/>
      <c r="AO34" s="78"/>
      <c r="AP34" s="108"/>
      <c r="AR34" s="188"/>
      <c r="AS34" s="228"/>
      <c r="AT34" s="232" t="s">
        <v>138</v>
      </c>
    </row>
    <row r="35" spans="2:46" ht="13.5" thickBot="1">
      <c r="B35" s="69" t="s">
        <v>33</v>
      </c>
      <c r="D35" s="78"/>
      <c r="E35" s="78"/>
      <c r="F35" s="78"/>
      <c r="G35" s="108"/>
      <c r="H35" s="109"/>
      <c r="I35" s="78"/>
      <c r="J35" s="78"/>
      <c r="K35" s="78"/>
      <c r="L35" s="78"/>
      <c r="M35" s="140"/>
      <c r="N35" s="78"/>
      <c r="O35" s="78"/>
      <c r="P35" s="78"/>
      <c r="Q35" s="108"/>
      <c r="R35" s="109"/>
      <c r="S35" s="78"/>
      <c r="T35" s="78"/>
      <c r="U35" s="78"/>
      <c r="V35" s="109"/>
      <c r="W35" s="217"/>
      <c r="X35" s="213">
        <v>5</v>
      </c>
      <c r="Y35" s="214">
        <v>2</v>
      </c>
      <c r="Z35" s="215">
        <v>2</v>
      </c>
      <c r="AA35" s="216">
        <v>3</v>
      </c>
      <c r="AB35" s="204"/>
      <c r="AC35" s="208">
        <v>1</v>
      </c>
      <c r="AD35" s="209">
        <v>1</v>
      </c>
      <c r="AE35" s="210">
        <v>5</v>
      </c>
      <c r="AF35" s="233"/>
      <c r="AG35" s="109"/>
      <c r="AH35" s="78"/>
      <c r="AI35" s="78"/>
      <c r="AJ35" s="78"/>
      <c r="AK35" s="109"/>
      <c r="AL35" s="204"/>
      <c r="AM35" s="78"/>
      <c r="AN35" s="78"/>
      <c r="AO35" s="78"/>
      <c r="AP35" s="108"/>
      <c r="AR35" s="190"/>
      <c r="AS35" s="234"/>
      <c r="AT35" s="235" t="s">
        <v>161</v>
      </c>
    </row>
    <row r="36" spans="2:46" ht="13.5" thickBot="1">
      <c r="B36" s="69" t="s">
        <v>34</v>
      </c>
      <c r="D36" s="78"/>
      <c r="E36" s="78"/>
      <c r="F36" s="78"/>
      <c r="G36" s="108"/>
      <c r="H36" s="109"/>
      <c r="I36" s="78"/>
      <c r="J36" s="78"/>
      <c r="K36" s="78"/>
      <c r="L36" s="78"/>
      <c r="M36" s="140"/>
      <c r="N36" s="78"/>
      <c r="O36" s="78"/>
      <c r="P36" s="78"/>
      <c r="Q36" s="108"/>
      <c r="R36" s="109"/>
      <c r="S36" s="78"/>
      <c r="T36" s="78"/>
      <c r="U36" s="78"/>
      <c r="V36" s="108"/>
      <c r="W36" s="109"/>
      <c r="X36" s="78"/>
      <c r="Y36" s="78"/>
      <c r="Z36" s="78"/>
      <c r="AA36" s="121"/>
      <c r="AB36" s="217"/>
      <c r="AC36" s="213">
        <v>5</v>
      </c>
      <c r="AD36" s="214">
        <v>2</v>
      </c>
      <c r="AE36" s="215">
        <v>2</v>
      </c>
      <c r="AF36" s="216">
        <v>3</v>
      </c>
      <c r="AG36" s="207"/>
      <c r="AH36" s="172"/>
      <c r="AI36" s="172"/>
      <c r="AJ36" s="161"/>
      <c r="AK36" s="121"/>
      <c r="AL36" s="204"/>
      <c r="AM36" s="78"/>
      <c r="AN36" s="78"/>
      <c r="AO36" s="78"/>
      <c r="AP36" s="108"/>
      <c r="AR36" s="188"/>
      <c r="AS36" s="109"/>
      <c r="AT36" s="236"/>
    </row>
    <row r="37" spans="2:46" ht="13.5" thickBot="1">
      <c r="B37" s="69" t="s">
        <v>35</v>
      </c>
      <c r="D37" s="78"/>
      <c r="E37" s="78"/>
      <c r="F37" s="78"/>
      <c r="G37" s="108"/>
      <c r="H37" s="109"/>
      <c r="I37" s="78"/>
      <c r="J37" s="78"/>
      <c r="K37" s="78"/>
      <c r="L37" s="78"/>
      <c r="M37" s="140"/>
      <c r="N37" s="78"/>
      <c r="O37" s="78"/>
      <c r="P37" s="78"/>
      <c r="Q37" s="108"/>
      <c r="R37" s="109"/>
      <c r="S37" s="78"/>
      <c r="T37" s="78"/>
      <c r="U37" s="78"/>
      <c r="V37" s="108"/>
      <c r="W37" s="109"/>
      <c r="X37" s="78"/>
      <c r="Y37" s="78"/>
      <c r="Z37" s="78"/>
      <c r="AA37" s="105"/>
      <c r="AB37" s="109"/>
      <c r="AC37" s="172"/>
      <c r="AD37" s="172"/>
      <c r="AE37" s="172"/>
      <c r="AF37" s="121"/>
      <c r="AG37" s="204"/>
      <c r="AH37" s="208">
        <v>1</v>
      </c>
      <c r="AI37" s="209">
        <v>1</v>
      </c>
      <c r="AJ37" s="210">
        <v>5</v>
      </c>
      <c r="AK37" s="211"/>
      <c r="AL37" s="204"/>
      <c r="AM37" s="106"/>
      <c r="AN37" s="106"/>
      <c r="AO37" s="106"/>
      <c r="AP37" s="108"/>
      <c r="AR37" s="176" t="s">
        <v>114</v>
      </c>
      <c r="AS37" s="237">
        <v>15</v>
      </c>
      <c r="AT37" s="238" t="s">
        <v>41</v>
      </c>
    </row>
    <row r="38" spans="1:46" ht="13.5" thickBot="1">
      <c r="A38" s="93"/>
      <c r="B38" s="70" t="s">
        <v>36</v>
      </c>
      <c r="C38" s="68"/>
      <c r="D38" s="110"/>
      <c r="E38" s="110"/>
      <c r="F38" s="110"/>
      <c r="G38" s="111"/>
      <c r="H38" s="110"/>
      <c r="I38" s="110"/>
      <c r="J38" s="110"/>
      <c r="K38" s="110"/>
      <c r="L38" s="110"/>
      <c r="M38" s="144"/>
      <c r="N38" s="110"/>
      <c r="O38" s="110"/>
      <c r="P38" s="110"/>
      <c r="Q38" s="111"/>
      <c r="R38" s="110"/>
      <c r="S38" s="110"/>
      <c r="T38" s="110"/>
      <c r="U38" s="110"/>
      <c r="V38" s="111"/>
      <c r="W38" s="110"/>
      <c r="X38" s="110"/>
      <c r="Y38" s="110"/>
      <c r="Z38" s="110"/>
      <c r="AA38" s="111"/>
      <c r="AB38" s="110"/>
      <c r="AC38" s="110"/>
      <c r="AD38" s="110"/>
      <c r="AE38" s="110"/>
      <c r="AF38" s="110"/>
      <c r="AG38" s="217"/>
      <c r="AH38" s="213">
        <v>5</v>
      </c>
      <c r="AI38" s="214">
        <v>2</v>
      </c>
      <c r="AJ38" s="215">
        <v>2</v>
      </c>
      <c r="AK38" s="216">
        <v>3</v>
      </c>
      <c r="AL38" s="217"/>
      <c r="AM38" s="121"/>
      <c r="AN38" s="121"/>
      <c r="AO38" s="121"/>
      <c r="AP38" s="105"/>
      <c r="AR38" s="239" t="s">
        <v>135</v>
      </c>
      <c r="AS38" s="240">
        <v>16</v>
      </c>
      <c r="AT38" s="241" t="s">
        <v>43</v>
      </c>
    </row>
    <row r="39" spans="1:46" ht="13.5" thickBot="1">
      <c r="A39" s="92">
        <v>2007</v>
      </c>
      <c r="B39" s="69" t="s">
        <v>25</v>
      </c>
      <c r="D39" s="78"/>
      <c r="E39" s="78"/>
      <c r="F39" s="78"/>
      <c r="G39" s="108"/>
      <c r="H39" s="109"/>
      <c r="I39" s="78"/>
      <c r="J39" s="78"/>
      <c r="K39" s="78"/>
      <c r="L39" s="78"/>
      <c r="M39" s="140"/>
      <c r="N39" s="78"/>
      <c r="O39" s="78"/>
      <c r="P39" s="78"/>
      <c r="Q39" s="108"/>
      <c r="R39" s="109"/>
      <c r="S39" s="78"/>
      <c r="T39" s="78"/>
      <c r="U39" s="78"/>
      <c r="V39" s="108"/>
      <c r="W39" s="109"/>
      <c r="X39" s="78"/>
      <c r="Y39" s="78"/>
      <c r="Z39" s="78"/>
      <c r="AA39" s="108"/>
      <c r="AB39" s="109"/>
      <c r="AC39" s="78"/>
      <c r="AD39" s="78"/>
      <c r="AE39" s="78"/>
      <c r="AF39" s="108"/>
      <c r="AG39" s="109"/>
      <c r="AH39" s="78"/>
      <c r="AI39" s="78"/>
      <c r="AJ39" s="78"/>
      <c r="AK39" s="121"/>
      <c r="AL39" s="204"/>
      <c r="AM39" s="208">
        <v>1</v>
      </c>
      <c r="AN39" s="209">
        <v>1</v>
      </c>
      <c r="AO39" s="210">
        <v>4</v>
      </c>
      <c r="AP39" s="233"/>
      <c r="AR39" s="188"/>
      <c r="AS39" s="240">
        <v>17</v>
      </c>
      <c r="AT39" s="242" t="s">
        <v>42</v>
      </c>
    </row>
    <row r="40" spans="2:46" ht="13.5" thickBot="1">
      <c r="B40" s="69" t="s">
        <v>26</v>
      </c>
      <c r="D40" s="78"/>
      <c r="E40" s="78"/>
      <c r="F40" s="78"/>
      <c r="G40" s="108"/>
      <c r="H40" s="109"/>
      <c r="I40" s="78"/>
      <c r="J40" s="78"/>
      <c r="K40" s="78"/>
      <c r="L40" s="78"/>
      <c r="M40" s="140"/>
      <c r="N40" s="78"/>
      <c r="O40" s="78"/>
      <c r="P40" s="78"/>
      <c r="Q40" s="108"/>
      <c r="R40" s="109"/>
      <c r="S40" s="78"/>
      <c r="T40" s="78"/>
      <c r="U40" s="78"/>
      <c r="V40" s="108"/>
      <c r="W40" s="109"/>
      <c r="X40" s="78"/>
      <c r="Y40" s="78"/>
      <c r="Z40" s="78"/>
      <c r="AA40" s="108"/>
      <c r="AB40" s="109"/>
      <c r="AC40" s="78"/>
      <c r="AD40" s="78"/>
      <c r="AE40" s="78"/>
      <c r="AF40" s="108"/>
      <c r="AG40" s="109"/>
      <c r="AH40" s="78"/>
      <c r="AI40" s="78"/>
      <c r="AJ40" s="78"/>
      <c r="AK40" s="109"/>
      <c r="AL40" s="217"/>
      <c r="AM40" s="213">
        <v>4</v>
      </c>
      <c r="AN40" s="214">
        <v>2</v>
      </c>
      <c r="AO40" s="215">
        <v>2</v>
      </c>
      <c r="AP40" s="243">
        <v>2</v>
      </c>
      <c r="AR40" s="188"/>
      <c r="AS40" s="240">
        <v>18</v>
      </c>
      <c r="AT40" s="241" t="s">
        <v>49</v>
      </c>
    </row>
    <row r="41" spans="2:46" ht="12.75">
      <c r="B41" s="69" t="s">
        <v>27</v>
      </c>
      <c r="D41" s="78"/>
      <c r="E41" s="78"/>
      <c r="F41" s="78"/>
      <c r="G41" s="108"/>
      <c r="H41" s="109"/>
      <c r="I41" s="78"/>
      <c r="J41" s="78"/>
      <c r="K41" s="78"/>
      <c r="L41" s="78"/>
      <c r="M41" s="140"/>
      <c r="N41" s="78"/>
      <c r="O41" s="78"/>
      <c r="P41" s="78"/>
      <c r="Q41" s="108"/>
      <c r="R41" s="109"/>
      <c r="S41" s="78"/>
      <c r="T41" s="78"/>
      <c r="U41" s="78"/>
      <c r="V41" s="108"/>
      <c r="W41" s="109"/>
      <c r="X41" s="78"/>
      <c r="Y41" s="78"/>
      <c r="Z41" s="78"/>
      <c r="AA41" s="108"/>
      <c r="AB41" s="109"/>
      <c r="AC41" s="78"/>
      <c r="AD41" s="78"/>
      <c r="AE41" s="78"/>
      <c r="AF41" s="108"/>
      <c r="AG41" s="109"/>
      <c r="AH41" s="78"/>
      <c r="AI41" s="78"/>
      <c r="AJ41" s="78"/>
      <c r="AK41" s="108"/>
      <c r="AL41" s="109"/>
      <c r="AM41" s="109"/>
      <c r="AN41" s="109"/>
      <c r="AO41" s="109"/>
      <c r="AP41" s="105"/>
      <c r="AR41" s="188"/>
      <c r="AS41" s="240">
        <v>19</v>
      </c>
      <c r="AT41" s="241" t="s">
        <v>44</v>
      </c>
    </row>
    <row r="42" spans="2:46" ht="12.75">
      <c r="B42" s="69" t="s">
        <v>28</v>
      </c>
      <c r="C42" s="153" t="s">
        <v>76</v>
      </c>
      <c r="D42" s="164"/>
      <c r="E42" s="150"/>
      <c r="F42" s="150"/>
      <c r="G42" s="151"/>
      <c r="H42" s="152"/>
      <c r="I42" s="150"/>
      <c r="J42" s="150"/>
      <c r="K42" s="150"/>
      <c r="L42" s="150"/>
      <c r="M42" s="153" t="s">
        <v>76</v>
      </c>
      <c r="N42" s="164"/>
      <c r="O42" s="164"/>
      <c r="P42" s="150"/>
      <c r="Q42" s="151"/>
      <c r="R42" s="152"/>
      <c r="S42" s="150"/>
      <c r="T42" s="150"/>
      <c r="U42" s="150"/>
      <c r="V42" s="151"/>
      <c r="W42" s="152"/>
      <c r="X42" s="153" t="s">
        <v>76</v>
      </c>
      <c r="Y42" s="153"/>
      <c r="Z42" s="150"/>
      <c r="AA42" s="151"/>
      <c r="AB42" s="152"/>
      <c r="AC42" s="150"/>
      <c r="AD42" s="150"/>
      <c r="AE42" s="150"/>
      <c r="AF42" s="151"/>
      <c r="AG42" s="152"/>
      <c r="AH42" s="153" t="s">
        <v>76</v>
      </c>
      <c r="AI42" s="153"/>
      <c r="AJ42" s="150"/>
      <c r="AK42" s="151"/>
      <c r="AL42" s="152"/>
      <c r="AM42" s="152"/>
      <c r="AN42" s="152"/>
      <c r="AO42" s="152"/>
      <c r="AP42" s="151"/>
      <c r="AR42" s="188"/>
      <c r="AS42" s="240">
        <v>20</v>
      </c>
      <c r="AT42" s="241" t="s">
        <v>45</v>
      </c>
    </row>
    <row r="43" spans="2:46" ht="12.75">
      <c r="B43" s="69" t="s">
        <v>29</v>
      </c>
      <c r="G43" s="69"/>
      <c r="M43" s="135"/>
      <c r="Q43" s="69"/>
      <c r="V43" s="69"/>
      <c r="AA43" s="69"/>
      <c r="AF43" s="69"/>
      <c r="AK43" s="69"/>
      <c r="AP43" s="69"/>
      <c r="AR43" s="188"/>
      <c r="AS43" s="109"/>
      <c r="AT43" s="244" t="s">
        <v>162</v>
      </c>
    </row>
    <row r="44" spans="2:46" ht="13.5" thickBot="1">
      <c r="B44" s="69" t="s">
        <v>30</v>
      </c>
      <c r="G44" s="69"/>
      <c r="M44" s="135"/>
      <c r="Q44" s="69"/>
      <c r="V44" s="69"/>
      <c r="X44" s="73"/>
      <c r="Y44" s="73"/>
      <c r="AA44" s="69"/>
      <c r="AF44" s="69"/>
      <c r="AK44" s="69"/>
      <c r="AP44" s="69"/>
      <c r="AR44" s="190"/>
      <c r="AS44" s="110"/>
      <c r="AT44" s="245" t="s">
        <v>163</v>
      </c>
    </row>
    <row r="45" spans="2:46" ht="12.75">
      <c r="B45" s="69" t="s">
        <v>31</v>
      </c>
      <c r="G45" s="69"/>
      <c r="M45" s="135"/>
      <c r="Q45" s="69"/>
      <c r="V45" s="69"/>
      <c r="AA45" s="69"/>
      <c r="AF45" s="69"/>
      <c r="AK45" s="69"/>
      <c r="AP45" s="69"/>
      <c r="AR45" s="181" t="s">
        <v>133</v>
      </c>
      <c r="AS45" s="246">
        <v>21</v>
      </c>
      <c r="AT45" s="247" t="s">
        <v>46</v>
      </c>
    </row>
    <row r="46" spans="2:46" ht="12.75">
      <c r="B46" s="69" t="s">
        <v>32</v>
      </c>
      <c r="C46" s="64"/>
      <c r="D46" s="76" t="s">
        <v>37</v>
      </c>
      <c r="E46" s="76"/>
      <c r="F46" s="76"/>
      <c r="G46" s="72"/>
      <c r="H46" s="67"/>
      <c r="I46" s="76" t="s">
        <v>37</v>
      </c>
      <c r="J46" s="76"/>
      <c r="K46" s="76"/>
      <c r="L46" s="76"/>
      <c r="M46" s="145"/>
      <c r="N46" s="76" t="s">
        <v>37</v>
      </c>
      <c r="O46" s="76"/>
      <c r="P46" s="76"/>
      <c r="Q46" s="162"/>
      <c r="R46" s="64"/>
      <c r="S46" s="76" t="s">
        <v>37</v>
      </c>
      <c r="T46" s="76"/>
      <c r="U46" s="76"/>
      <c r="V46" s="72"/>
      <c r="W46" s="67"/>
      <c r="X46" s="76" t="s">
        <v>37</v>
      </c>
      <c r="Y46" s="76"/>
      <c r="Z46" s="76"/>
      <c r="AA46" s="72"/>
      <c r="AB46" s="67"/>
      <c r="AC46" s="76" t="s">
        <v>37</v>
      </c>
      <c r="AD46" s="76"/>
      <c r="AE46" s="76"/>
      <c r="AF46" s="72"/>
      <c r="AG46" s="67"/>
      <c r="AH46" s="76" t="s">
        <v>37</v>
      </c>
      <c r="AI46" s="76"/>
      <c r="AJ46" s="76"/>
      <c r="AK46" s="72"/>
      <c r="AL46" s="67"/>
      <c r="AM46" s="76" t="s">
        <v>37</v>
      </c>
      <c r="AN46" s="76"/>
      <c r="AO46" s="76"/>
      <c r="AP46" s="72"/>
      <c r="AR46" s="248" t="s">
        <v>116</v>
      </c>
      <c r="AS46" s="109"/>
      <c r="AT46" s="192"/>
    </row>
    <row r="47" spans="2:46" ht="12.75">
      <c r="B47" s="69" t="s">
        <v>33</v>
      </c>
      <c r="G47" s="69"/>
      <c r="M47" s="135"/>
      <c r="Q47" s="69"/>
      <c r="V47" s="69"/>
      <c r="AA47" s="69"/>
      <c r="AF47" s="69"/>
      <c r="AK47" s="69"/>
      <c r="AP47" s="69"/>
      <c r="AR47" s="181" t="s">
        <v>114</v>
      </c>
      <c r="AT47" s="192"/>
    </row>
    <row r="48" spans="2:46" ht="13.5" thickBot="1">
      <c r="B48" s="69" t="s">
        <v>34</v>
      </c>
      <c r="G48" s="69"/>
      <c r="M48" s="135"/>
      <c r="Q48" s="69"/>
      <c r="V48" s="69"/>
      <c r="AA48" s="69"/>
      <c r="AF48" s="69"/>
      <c r="AK48" s="69"/>
      <c r="AP48" s="69"/>
      <c r="AR48" s="249" t="s">
        <v>116</v>
      </c>
      <c r="AS48" s="110"/>
      <c r="AT48" s="250" t="s">
        <v>139</v>
      </c>
    </row>
    <row r="49" spans="2:42" ht="12.75">
      <c r="B49" s="69" t="s">
        <v>35</v>
      </c>
      <c r="G49" s="69"/>
      <c r="M49" s="135"/>
      <c r="Q49" s="69"/>
      <c r="V49" s="69"/>
      <c r="AA49" s="69"/>
      <c r="AF49" s="69"/>
      <c r="AK49" s="69"/>
      <c r="AP49" s="69"/>
    </row>
    <row r="50" spans="1:44" ht="13.5" thickBot="1">
      <c r="A50" s="93"/>
      <c r="B50" s="70" t="s">
        <v>36</v>
      </c>
      <c r="C50" s="68"/>
      <c r="D50" s="68"/>
      <c r="E50" s="68"/>
      <c r="F50" s="68"/>
      <c r="G50" s="70"/>
      <c r="H50" s="68"/>
      <c r="I50" s="68"/>
      <c r="J50" s="68"/>
      <c r="K50" s="68"/>
      <c r="L50" s="68"/>
      <c r="M50" s="139"/>
      <c r="N50" s="68"/>
      <c r="O50" s="68"/>
      <c r="P50" s="68"/>
      <c r="Q50" s="70"/>
      <c r="R50" s="68"/>
      <c r="S50" s="68"/>
      <c r="T50" s="68"/>
      <c r="U50" s="68"/>
      <c r="V50" s="70"/>
      <c r="W50" s="68"/>
      <c r="X50" s="68"/>
      <c r="Y50" s="68"/>
      <c r="Z50" s="68"/>
      <c r="AA50" s="70"/>
      <c r="AB50" s="68"/>
      <c r="AC50" s="68"/>
      <c r="AD50" s="68"/>
      <c r="AE50" s="68"/>
      <c r="AF50" s="70"/>
      <c r="AG50" s="68"/>
      <c r="AH50" s="68"/>
      <c r="AI50" s="68"/>
      <c r="AJ50" s="68"/>
      <c r="AK50" s="70"/>
      <c r="AL50" s="68"/>
      <c r="AM50" s="68"/>
      <c r="AN50" s="68"/>
      <c r="AO50" s="68"/>
      <c r="AP50" s="70"/>
      <c r="AR50" s="104"/>
    </row>
    <row r="51" spans="2:43" ht="12.75">
      <c r="B51" s="69"/>
      <c r="G51" s="69"/>
      <c r="M51" s="135"/>
      <c r="Q51" s="69"/>
      <c r="V51" s="69"/>
      <c r="AA51" s="69"/>
      <c r="AF51" s="69"/>
      <c r="AK51" s="69"/>
      <c r="AP51" s="69"/>
      <c r="AQ51" s="165" t="s">
        <v>61</v>
      </c>
    </row>
    <row r="52" spans="1:43" ht="15.75">
      <c r="A52" s="94" t="s">
        <v>48</v>
      </c>
      <c r="B52" s="97" t="s">
        <v>140</v>
      </c>
      <c r="D52" s="66">
        <f>D23+E23</f>
        <v>6</v>
      </c>
      <c r="E52" s="66"/>
      <c r="F52" s="66"/>
      <c r="G52" s="69"/>
      <c r="I52" s="66">
        <f>I23+J23</f>
        <v>6</v>
      </c>
      <c r="J52" s="66"/>
      <c r="K52" s="66"/>
      <c r="L52" s="66"/>
      <c r="M52" s="135"/>
      <c r="N52" s="66">
        <f>N28+O28</f>
        <v>6</v>
      </c>
      <c r="O52" s="66"/>
      <c r="P52" s="66"/>
      <c r="Q52" s="69"/>
      <c r="S52" s="66">
        <f>S30+T30</f>
        <v>6</v>
      </c>
      <c r="T52" s="66"/>
      <c r="U52" s="66"/>
      <c r="V52" s="69"/>
      <c r="X52" s="66">
        <f>X35+Y35</f>
        <v>7</v>
      </c>
      <c r="Y52" s="66"/>
      <c r="Z52" s="66"/>
      <c r="AA52" s="69"/>
      <c r="AC52" s="66">
        <f>AC36+AI38</f>
        <v>7</v>
      </c>
      <c r="AD52" s="66"/>
      <c r="AE52" s="66"/>
      <c r="AF52" s="69"/>
      <c r="AH52" s="66">
        <f>AH38+AI38</f>
        <v>7</v>
      </c>
      <c r="AI52" s="66"/>
      <c r="AJ52" s="66"/>
      <c r="AK52" s="69"/>
      <c r="AM52" s="66">
        <f>AM40+AN40</f>
        <v>6</v>
      </c>
      <c r="AN52" s="66"/>
      <c r="AO52" s="66"/>
      <c r="AP52" s="69"/>
      <c r="AQ52" s="166">
        <f>SUM(D52:AM52)</f>
        <v>51</v>
      </c>
    </row>
    <row r="53" spans="1:43" ht="15.75">
      <c r="A53" s="94" t="s">
        <v>48</v>
      </c>
      <c r="B53" s="97" t="s">
        <v>141</v>
      </c>
      <c r="D53" s="66">
        <f>F22</f>
        <v>4</v>
      </c>
      <c r="E53" s="66"/>
      <c r="F53" s="66"/>
      <c r="G53" s="69"/>
      <c r="I53" s="66">
        <f>K22</f>
        <v>4</v>
      </c>
      <c r="J53" s="66"/>
      <c r="K53" s="66"/>
      <c r="L53" s="66"/>
      <c r="M53" s="135"/>
      <c r="N53" s="66">
        <f>P27</f>
        <v>4</v>
      </c>
      <c r="O53" s="66"/>
      <c r="P53" s="66"/>
      <c r="Q53" s="69"/>
      <c r="S53" s="66">
        <f>U29</f>
        <v>4</v>
      </c>
      <c r="T53" s="66"/>
      <c r="U53" s="66"/>
      <c r="V53" s="69"/>
      <c r="X53" s="66">
        <f>Z34</f>
        <v>5</v>
      </c>
      <c r="Y53" s="66"/>
      <c r="Z53" s="66"/>
      <c r="AA53" s="69"/>
      <c r="AC53" s="66">
        <f>AE35</f>
        <v>5</v>
      </c>
      <c r="AD53" s="66"/>
      <c r="AE53" s="66"/>
      <c r="AF53" s="69"/>
      <c r="AH53" s="66">
        <f>AJ37</f>
        <v>5</v>
      </c>
      <c r="AI53" s="66"/>
      <c r="AJ53" s="66"/>
      <c r="AK53" s="69"/>
      <c r="AM53" s="66">
        <f>AO39</f>
        <v>4</v>
      </c>
      <c r="AN53" s="66"/>
      <c r="AO53" s="66"/>
      <c r="AP53" s="69"/>
      <c r="AQ53" s="166">
        <f>SUM(D53:AM53)</f>
        <v>35</v>
      </c>
    </row>
    <row r="54" spans="1:43" ht="15.75">
      <c r="A54" s="94" t="s">
        <v>48</v>
      </c>
      <c r="B54" s="97" t="s">
        <v>79</v>
      </c>
      <c r="D54">
        <f>D22+E22+G23</f>
        <v>4</v>
      </c>
      <c r="G54" s="69"/>
      <c r="I54">
        <f>I22+J22+L23</f>
        <v>4</v>
      </c>
      <c r="L54" s="69"/>
      <c r="M54" s="135"/>
      <c r="N54">
        <f>N27+O27+Q28</f>
        <v>4</v>
      </c>
      <c r="Q54" s="69"/>
      <c r="S54">
        <f>S29+T29+V30</f>
        <v>4</v>
      </c>
      <c r="V54" s="69"/>
      <c r="X54">
        <f>X34+Y34+AA35</f>
        <v>5</v>
      </c>
      <c r="AA54" s="69"/>
      <c r="AC54">
        <f>AC35+AD35+AF36</f>
        <v>5</v>
      </c>
      <c r="AF54" s="69"/>
      <c r="AH54">
        <f>AH37+AI37+AK38</f>
        <v>5</v>
      </c>
      <c r="AK54" s="69"/>
      <c r="AM54">
        <f>AM39+AN39+AP40</f>
        <v>4</v>
      </c>
      <c r="AP54" s="69"/>
      <c r="AQ54" s="166">
        <f>SUM(D54:AM54)</f>
        <v>35</v>
      </c>
    </row>
    <row r="55" spans="1:43" ht="15.75">
      <c r="A55" s="94" t="s">
        <v>48</v>
      </c>
      <c r="B55" s="97" t="s">
        <v>142</v>
      </c>
      <c r="D55">
        <v>3</v>
      </c>
      <c r="G55" s="69"/>
      <c r="I55">
        <v>3</v>
      </c>
      <c r="L55" s="69"/>
      <c r="M55" s="135"/>
      <c r="N55">
        <v>3</v>
      </c>
      <c r="Q55" s="69"/>
      <c r="S55">
        <v>3</v>
      </c>
      <c r="V55" s="69"/>
      <c r="X55">
        <v>3</v>
      </c>
      <c r="AA55" s="69"/>
      <c r="AC55">
        <v>3</v>
      </c>
      <c r="AF55" s="69"/>
      <c r="AH55">
        <v>3</v>
      </c>
      <c r="AK55" s="69"/>
      <c r="AM55">
        <v>3</v>
      </c>
      <c r="AP55" s="69"/>
      <c r="AQ55" s="166">
        <f>SUM(D55:AM55)</f>
        <v>24</v>
      </c>
    </row>
    <row r="56" ht="13.5" thickBot="1"/>
    <row r="57" spans="4:41" ht="13.5" thickBot="1">
      <c r="D57" s="251"/>
      <c r="E57" s="88" t="s">
        <v>143</v>
      </c>
      <c r="F57" s="88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AH57" s="66"/>
      <c r="AI57" s="66"/>
      <c r="AJ57" s="66"/>
      <c r="AM57" s="66"/>
      <c r="AN57" s="66"/>
      <c r="AO57" s="66"/>
    </row>
    <row r="58" spans="1:43" ht="6" customHeight="1" thickBot="1">
      <c r="A58" s="94"/>
      <c r="B58" s="97"/>
      <c r="D58" s="252"/>
      <c r="E58" s="82"/>
      <c r="F58" s="82"/>
      <c r="G58" s="83"/>
      <c r="H58" s="83"/>
      <c r="I58" s="83"/>
      <c r="J58" s="83"/>
      <c r="K58" s="66"/>
      <c r="L58" s="66"/>
      <c r="N58" s="253"/>
      <c r="O58" s="253"/>
      <c r="P58" s="254"/>
      <c r="Q58" s="85"/>
      <c r="R58" s="47"/>
      <c r="S58" s="47"/>
      <c r="T58" s="47"/>
      <c r="U58" s="66"/>
      <c r="AM58" s="158"/>
      <c r="AN58" s="158"/>
      <c r="AO58" s="158"/>
      <c r="AP58" s="159"/>
      <c r="AQ58" s="158"/>
    </row>
    <row r="59" spans="1:43" ht="16.5" thickBot="1">
      <c r="A59" s="94" t="s">
        <v>144</v>
      </c>
      <c r="B59" s="97" t="s">
        <v>140</v>
      </c>
      <c r="D59" s="255"/>
      <c r="E59" s="82" t="s">
        <v>145</v>
      </c>
      <c r="F59" s="82"/>
      <c r="G59" s="83"/>
      <c r="H59" s="83"/>
      <c r="I59" s="83"/>
      <c r="J59" s="83"/>
      <c r="K59" s="66"/>
      <c r="L59" s="66"/>
      <c r="N59" s="256"/>
      <c r="O59" s="254" t="s">
        <v>146</v>
      </c>
      <c r="Q59" s="85"/>
      <c r="R59" s="47"/>
      <c r="S59" s="47"/>
      <c r="T59" s="47"/>
      <c r="U59" s="66"/>
      <c r="AK59" s="509">
        <f>AQ52*4</f>
        <v>204</v>
      </c>
      <c r="AL59" s="509"/>
      <c r="AM59" s="509"/>
      <c r="AN59" s="166"/>
      <c r="AO59" s="158" t="s">
        <v>147</v>
      </c>
      <c r="AP59" s="159"/>
      <c r="AQ59" s="158"/>
    </row>
    <row r="60" spans="1:43" ht="6" customHeight="1" thickBot="1">
      <c r="A60" s="94"/>
      <c r="B60" s="97"/>
      <c r="D60" s="252"/>
      <c r="E60" s="82"/>
      <c r="F60" s="82"/>
      <c r="G60" s="83"/>
      <c r="H60" s="83"/>
      <c r="I60" s="83"/>
      <c r="J60" s="83"/>
      <c r="K60" s="66"/>
      <c r="L60" s="66"/>
      <c r="N60" s="253"/>
      <c r="O60" s="253"/>
      <c r="P60" s="254"/>
      <c r="Q60" s="85"/>
      <c r="R60" s="47"/>
      <c r="S60" s="47"/>
      <c r="T60" s="47"/>
      <c r="U60" s="66"/>
      <c r="AM60" s="158"/>
      <c r="AN60" s="158"/>
      <c r="AO60" s="158"/>
      <c r="AP60" s="159"/>
      <c r="AQ60" s="158"/>
    </row>
    <row r="61" spans="1:43" ht="16.5" thickBot="1">
      <c r="A61" s="94" t="s">
        <v>144</v>
      </c>
      <c r="B61" s="97" t="s">
        <v>141</v>
      </c>
      <c r="D61" s="257"/>
      <c r="E61" s="77" t="s">
        <v>148</v>
      </c>
      <c r="F61" s="77"/>
      <c r="G61" s="156"/>
      <c r="H61" s="157"/>
      <c r="I61" s="157"/>
      <c r="J61" s="157"/>
      <c r="K61" s="66"/>
      <c r="L61" s="66"/>
      <c r="N61" s="258"/>
      <c r="O61" s="258"/>
      <c r="P61" s="31"/>
      <c r="Q61" s="81"/>
      <c r="R61" s="89"/>
      <c r="S61" s="89"/>
      <c r="T61" s="89"/>
      <c r="U61" s="66"/>
      <c r="AC61" s="66"/>
      <c r="AD61" s="66"/>
      <c r="AE61" s="66"/>
      <c r="AK61" s="509">
        <f>AQ53*4</f>
        <v>140</v>
      </c>
      <c r="AL61" s="509"/>
      <c r="AM61" s="509"/>
      <c r="AN61" s="166"/>
      <c r="AO61" s="158" t="s">
        <v>147</v>
      </c>
      <c r="AP61" s="159"/>
      <c r="AQ61" s="158"/>
    </row>
    <row r="62" spans="1:43" ht="6" customHeight="1" thickBot="1">
      <c r="A62" s="94"/>
      <c r="B62" s="97"/>
      <c r="D62" s="252"/>
      <c r="E62" s="82"/>
      <c r="F62" s="82"/>
      <c r="G62" s="83"/>
      <c r="H62" s="83"/>
      <c r="I62" s="83"/>
      <c r="J62" s="83"/>
      <c r="K62" s="66"/>
      <c r="L62" s="66"/>
      <c r="N62" s="253"/>
      <c r="O62" s="253"/>
      <c r="P62" s="254"/>
      <c r="Q62" s="85"/>
      <c r="R62" s="47"/>
      <c r="S62" s="47"/>
      <c r="T62" s="47"/>
      <c r="U62" s="66"/>
      <c r="AM62" s="158"/>
      <c r="AN62" s="158"/>
      <c r="AO62" s="158"/>
      <c r="AP62" s="159"/>
      <c r="AQ62" s="158"/>
    </row>
    <row r="63" spans="1:43" ht="16.5" thickBot="1">
      <c r="A63" s="94" t="s">
        <v>144</v>
      </c>
      <c r="B63" s="97" t="s">
        <v>79</v>
      </c>
      <c r="D63" s="259"/>
      <c r="E63" s="155" t="s">
        <v>149</v>
      </c>
      <c r="F63" s="155"/>
      <c r="G63" s="156"/>
      <c r="H63" s="157"/>
      <c r="I63" s="157"/>
      <c r="J63" s="157"/>
      <c r="K63" s="66"/>
      <c r="L63" s="66"/>
      <c r="N63" s="260"/>
      <c r="O63" s="86" t="s">
        <v>150</v>
      </c>
      <c r="Q63" s="81"/>
      <c r="R63" s="89"/>
      <c r="S63" s="89"/>
      <c r="T63" s="89"/>
      <c r="U63" s="66"/>
      <c r="X63" s="261"/>
      <c r="Y63" s="84" t="s">
        <v>151</v>
      </c>
      <c r="AC63" s="66"/>
      <c r="AD63" s="66"/>
      <c r="AE63" s="66"/>
      <c r="AK63" s="509">
        <f>AQ54*6</f>
        <v>210</v>
      </c>
      <c r="AL63" s="509"/>
      <c r="AM63" s="509"/>
      <c r="AN63" s="166"/>
      <c r="AO63" s="158" t="s">
        <v>147</v>
      </c>
      <c r="AP63" s="159"/>
      <c r="AQ63" s="158"/>
    </row>
    <row r="64" spans="1:43" ht="6" customHeight="1" thickBot="1">
      <c r="A64" s="94"/>
      <c r="B64" s="97"/>
      <c r="D64" s="262"/>
      <c r="E64" s="82"/>
      <c r="F64" s="82"/>
      <c r="G64" s="83"/>
      <c r="H64" s="83"/>
      <c r="I64" s="83"/>
      <c r="J64" s="83"/>
      <c r="K64" s="66"/>
      <c r="L64" s="66"/>
      <c r="N64" s="253"/>
      <c r="O64" s="253"/>
      <c r="P64" s="254"/>
      <c r="Q64" s="85"/>
      <c r="R64" s="47"/>
      <c r="S64" s="47"/>
      <c r="T64" s="47"/>
      <c r="U64" s="66"/>
      <c r="AM64" s="158"/>
      <c r="AN64" s="158"/>
      <c r="AO64" s="158"/>
      <c r="AP64" s="159"/>
      <c r="AQ64" s="158"/>
    </row>
    <row r="65" spans="1:41" ht="16.5" thickBot="1">
      <c r="A65" s="94" t="s">
        <v>144</v>
      </c>
      <c r="B65" s="97" t="s">
        <v>142</v>
      </c>
      <c r="D65" s="66"/>
      <c r="F65" s="263"/>
      <c r="N65" s="264"/>
      <c r="O65" s="263" t="s">
        <v>152</v>
      </c>
      <c r="X65" s="261"/>
      <c r="Y65" s="84" t="s">
        <v>151</v>
      </c>
      <c r="AJ65" s="66"/>
      <c r="AK65" s="509">
        <f>AQ55*4</f>
        <v>96</v>
      </c>
      <c r="AL65" s="509"/>
      <c r="AM65" s="509"/>
      <c r="AN65" s="166"/>
      <c r="AO65" s="158" t="s">
        <v>147</v>
      </c>
    </row>
    <row r="66" spans="9:41" ht="12.75">
      <c r="I66" s="66"/>
      <c r="J66" s="66"/>
      <c r="K66" s="66"/>
      <c r="L66" s="66"/>
      <c r="N66" s="66"/>
      <c r="O66" s="66"/>
      <c r="P66" s="66"/>
      <c r="Q66" s="66"/>
      <c r="S66" s="66"/>
      <c r="T66" s="66"/>
      <c r="U66" s="66"/>
      <c r="X66" s="66"/>
      <c r="Y66" s="66"/>
      <c r="Z66" s="66"/>
      <c r="AC66" s="66"/>
      <c r="AD66" s="66"/>
      <c r="AE66" s="66"/>
      <c r="AH66" s="66"/>
      <c r="AI66" s="66"/>
      <c r="AJ66" s="66"/>
      <c r="AM66" s="66"/>
      <c r="AN66" s="66"/>
      <c r="AO66" s="66"/>
    </row>
    <row r="67" spans="9:41" ht="12.75">
      <c r="I67" s="66"/>
      <c r="J67" s="66"/>
      <c r="K67" s="66"/>
      <c r="L67" s="66"/>
      <c r="N67" s="66"/>
      <c r="O67" s="66"/>
      <c r="P67" s="66"/>
      <c r="Q67" s="66"/>
      <c r="S67" s="66"/>
      <c r="T67" s="66"/>
      <c r="U67" s="66"/>
      <c r="X67" s="66"/>
      <c r="Y67" s="66"/>
      <c r="Z67" s="66"/>
      <c r="AC67" s="66"/>
      <c r="AD67" s="66"/>
      <c r="AE67" s="66"/>
      <c r="AH67" s="66"/>
      <c r="AI67" s="66"/>
      <c r="AJ67" s="66"/>
      <c r="AM67" s="66"/>
      <c r="AN67" s="66"/>
      <c r="AO67" s="66"/>
    </row>
    <row r="68" spans="1:41" ht="12.75">
      <c r="A68" s="94"/>
      <c r="D68" s="66"/>
      <c r="E68" s="66"/>
      <c r="F68" s="66"/>
      <c r="I68" s="66"/>
      <c r="J68" s="66"/>
      <c r="K68" s="66"/>
      <c r="L68" s="66"/>
      <c r="N68" s="66"/>
      <c r="O68" s="66"/>
      <c r="P68" s="66"/>
      <c r="Q68" s="66"/>
      <c r="S68" s="66"/>
      <c r="T68" s="66"/>
      <c r="U68" s="66"/>
      <c r="X68" s="66"/>
      <c r="Y68" s="66"/>
      <c r="Z68" s="66"/>
      <c r="AC68" s="66"/>
      <c r="AD68" s="66"/>
      <c r="AE68" s="66"/>
      <c r="AH68" s="66"/>
      <c r="AI68" s="66"/>
      <c r="AJ68" s="66"/>
      <c r="AM68" s="66"/>
      <c r="AN68" s="66"/>
      <c r="AO68" s="66"/>
    </row>
  </sheetData>
  <mergeCells count="15">
    <mergeCell ref="AK65:AM65"/>
    <mergeCell ref="AR3:AR5"/>
    <mergeCell ref="AS3:AS5"/>
    <mergeCell ref="AL3:AP3"/>
    <mergeCell ref="AK59:AM59"/>
    <mergeCell ref="AK61:AM61"/>
    <mergeCell ref="AK63:AM63"/>
    <mergeCell ref="C3:G3"/>
    <mergeCell ref="H3:L3"/>
    <mergeCell ref="M3:Q3"/>
    <mergeCell ref="R3:V3"/>
    <mergeCell ref="AT3:AT5"/>
    <mergeCell ref="W3:AA3"/>
    <mergeCell ref="AB3:AF3"/>
    <mergeCell ref="AG3:AK3"/>
  </mergeCells>
  <printOptions/>
  <pageMargins left="0.35" right="0.35" top="0.5" bottom="0.5" header="0.5" footer="0.5"/>
  <pageSetup fitToHeight="1" fitToWidth="1" horizontalDpi="1200" verticalDpi="12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2:T37"/>
  <sheetViews>
    <sheetView workbookViewId="0" topLeftCell="A1">
      <selection activeCell="M43" sqref="M43"/>
    </sheetView>
  </sheetViews>
  <sheetFormatPr defaultColWidth="9.140625" defaultRowHeight="12.75"/>
  <cols>
    <col min="1" max="1" width="51.57421875" style="0" customWidth="1"/>
    <col min="2" max="17" width="4.7109375" style="0" customWidth="1"/>
  </cols>
  <sheetData>
    <row r="2" spans="1:5" ht="18">
      <c r="A2" s="1">
        <v>38033</v>
      </c>
      <c r="E2" s="2" t="s">
        <v>11</v>
      </c>
    </row>
    <row r="3" ht="15">
      <c r="A3" s="1"/>
    </row>
    <row r="4" ht="13.5" thickBot="1"/>
    <row r="5" spans="2:17" ht="12.75">
      <c r="B5" s="3"/>
      <c r="C5" s="4">
        <v>2004</v>
      </c>
      <c r="D5" s="7"/>
      <c r="E5" s="6"/>
      <c r="F5" s="7"/>
      <c r="G5" s="4">
        <v>2005</v>
      </c>
      <c r="H5" s="8"/>
      <c r="I5" s="6"/>
      <c r="J5" s="3"/>
      <c r="K5" s="4">
        <v>2006</v>
      </c>
      <c r="L5" s="5"/>
      <c r="M5" s="6"/>
      <c r="N5" s="3"/>
      <c r="O5" s="4">
        <v>2007</v>
      </c>
      <c r="P5" s="5"/>
      <c r="Q5" s="6"/>
    </row>
    <row r="6" spans="2:17" ht="13.5" thickBot="1">
      <c r="B6" s="9" t="s">
        <v>0</v>
      </c>
      <c r="C6" s="10" t="s">
        <v>1</v>
      </c>
      <c r="D6" s="12" t="s">
        <v>2</v>
      </c>
      <c r="E6" s="11" t="s">
        <v>3</v>
      </c>
      <c r="F6" s="9" t="s">
        <v>0</v>
      </c>
      <c r="G6" s="10" t="s">
        <v>1</v>
      </c>
      <c r="H6" s="10" t="s">
        <v>2</v>
      </c>
      <c r="I6" s="11" t="s">
        <v>3</v>
      </c>
      <c r="J6" s="9" t="s">
        <v>0</v>
      </c>
      <c r="K6" s="10" t="s">
        <v>1</v>
      </c>
      <c r="L6" s="10" t="s">
        <v>2</v>
      </c>
      <c r="M6" s="11" t="s">
        <v>3</v>
      </c>
      <c r="N6" s="9" t="s">
        <v>0</v>
      </c>
      <c r="O6" s="10" t="s">
        <v>1</v>
      </c>
      <c r="P6" s="10" t="s">
        <v>2</v>
      </c>
      <c r="Q6" s="11" t="s">
        <v>3</v>
      </c>
    </row>
    <row r="7" spans="2:17" ht="12.75">
      <c r="B7" s="13"/>
      <c r="C7" s="14"/>
      <c r="D7" s="14"/>
      <c r="E7" s="15"/>
      <c r="F7" s="13"/>
      <c r="G7" s="16"/>
      <c r="H7" s="14"/>
      <c r="I7" s="15"/>
      <c r="J7" s="13"/>
      <c r="K7" s="56" t="s">
        <v>14</v>
      </c>
      <c r="L7" s="14"/>
      <c r="M7" s="15"/>
      <c r="N7" s="13"/>
      <c r="O7" s="14"/>
      <c r="P7" s="14"/>
      <c r="Q7" s="15"/>
    </row>
    <row r="8" spans="1:17" ht="12.75">
      <c r="A8" s="45" t="s">
        <v>64</v>
      </c>
      <c r="B8" s="41"/>
      <c r="C8" s="42"/>
      <c r="D8" s="18"/>
      <c r="E8" s="22"/>
      <c r="F8" s="20"/>
      <c r="G8" s="21"/>
      <c r="H8" s="21"/>
      <c r="I8" s="22"/>
      <c r="J8" s="51"/>
      <c r="K8" s="58"/>
      <c r="L8" s="24"/>
      <c r="M8" s="22"/>
      <c r="N8" s="20"/>
      <c r="O8" s="27"/>
      <c r="P8" s="63"/>
      <c r="Q8" s="22"/>
    </row>
    <row r="9" spans="1:17" ht="12.75">
      <c r="A9" s="45" t="s">
        <v>65</v>
      </c>
      <c r="B9" s="20"/>
      <c r="C9" s="23"/>
      <c r="D9" s="21"/>
      <c r="E9" s="19"/>
      <c r="F9" s="41"/>
      <c r="G9" s="18"/>
      <c r="H9" s="18"/>
      <c r="I9" s="19"/>
      <c r="J9" s="51"/>
      <c r="K9" s="125" t="s">
        <v>20</v>
      </c>
      <c r="L9" s="24"/>
      <c r="M9" s="22"/>
      <c r="N9" s="20"/>
      <c r="O9" s="21"/>
      <c r="P9" s="128" t="s">
        <v>22</v>
      </c>
      <c r="Q9" s="22"/>
    </row>
    <row r="10" spans="1:17" ht="12.75">
      <c r="A10" s="45" t="s">
        <v>66</v>
      </c>
      <c r="B10" s="20"/>
      <c r="C10" s="23"/>
      <c r="D10" s="21"/>
      <c r="E10" s="22"/>
      <c r="F10" s="20"/>
      <c r="G10" s="18"/>
      <c r="H10" s="18"/>
      <c r="I10" s="19"/>
      <c r="J10" s="53"/>
      <c r="K10" s="125" t="s">
        <v>18</v>
      </c>
      <c r="L10" s="24"/>
      <c r="M10" s="22"/>
      <c r="N10" s="20"/>
      <c r="O10" s="21"/>
      <c r="P10" s="128" t="s">
        <v>23</v>
      </c>
      <c r="Q10" s="22"/>
    </row>
    <row r="11" spans="1:17" ht="12.75">
      <c r="A11" s="45"/>
      <c r="B11" s="25"/>
      <c r="C11" s="35"/>
      <c r="D11" s="36"/>
      <c r="E11" s="30"/>
      <c r="F11" s="25"/>
      <c r="G11" s="36"/>
      <c r="H11" s="36"/>
      <c r="I11" s="30"/>
      <c r="J11" s="52"/>
      <c r="K11" s="125" t="s">
        <v>21</v>
      </c>
      <c r="L11" s="26"/>
      <c r="M11" s="30"/>
      <c r="N11" s="25"/>
      <c r="O11" s="36"/>
      <c r="P11" s="129" t="s">
        <v>24</v>
      </c>
      <c r="Q11" s="30"/>
    </row>
    <row r="12" spans="1:17" ht="12.75">
      <c r="A12" s="47" t="s">
        <v>12</v>
      </c>
      <c r="B12" s="41"/>
      <c r="C12" s="50"/>
      <c r="D12" s="50"/>
      <c r="E12" s="50"/>
      <c r="F12" s="49"/>
      <c r="G12" s="49"/>
      <c r="H12" s="49"/>
      <c r="I12" s="49"/>
      <c r="J12" s="52"/>
      <c r="K12" s="125" t="s">
        <v>20</v>
      </c>
      <c r="L12" s="54"/>
      <c r="M12" s="49"/>
      <c r="N12" s="25"/>
      <c r="O12" s="49"/>
      <c r="P12" s="130"/>
      <c r="Q12" s="30"/>
    </row>
    <row r="13" spans="1:17" ht="12.75">
      <c r="A13" s="47" t="s">
        <v>13</v>
      </c>
      <c r="B13" s="25"/>
      <c r="C13" s="49"/>
      <c r="D13" s="49"/>
      <c r="E13" s="49"/>
      <c r="F13" s="48"/>
      <c r="G13" s="50"/>
      <c r="H13" s="50"/>
      <c r="I13" s="50"/>
      <c r="J13" s="117"/>
      <c r="K13" s="126"/>
      <c r="L13" s="54"/>
      <c r="M13" s="49"/>
      <c r="N13" s="25"/>
      <c r="O13" s="49"/>
      <c r="P13" s="130"/>
      <c r="Q13" s="30"/>
    </row>
    <row r="14" spans="1:17" ht="12.75">
      <c r="A14" s="47" t="s">
        <v>67</v>
      </c>
      <c r="B14" s="25"/>
      <c r="C14" s="49"/>
      <c r="D14" s="49"/>
      <c r="E14" s="49"/>
      <c r="F14" s="25"/>
      <c r="G14" s="50"/>
      <c r="H14" s="50"/>
      <c r="I14" s="50"/>
      <c r="J14" s="117"/>
      <c r="K14" s="126"/>
      <c r="L14" s="132"/>
      <c r="M14" s="131"/>
      <c r="N14" s="25"/>
      <c r="O14" s="49"/>
      <c r="P14" s="130"/>
      <c r="Q14" s="30"/>
    </row>
    <row r="15" spans="2:17" ht="12.75">
      <c r="B15" s="25"/>
      <c r="C15" s="49"/>
      <c r="D15" s="49"/>
      <c r="E15" s="49"/>
      <c r="F15" s="25"/>
      <c r="G15" s="49"/>
      <c r="H15" s="49"/>
      <c r="I15" s="49"/>
      <c r="J15" s="52"/>
      <c r="K15" s="125" t="s">
        <v>17</v>
      </c>
      <c r="L15" s="54"/>
      <c r="M15" s="49"/>
      <c r="N15" s="25"/>
      <c r="O15" s="49"/>
      <c r="P15" s="128" t="s">
        <v>17</v>
      </c>
      <c r="Q15" s="30"/>
    </row>
    <row r="16" spans="1:17" ht="12.75">
      <c r="A16" s="17" t="s">
        <v>68</v>
      </c>
      <c r="B16" s="41"/>
      <c r="C16" s="42"/>
      <c r="D16" s="18"/>
      <c r="E16" s="22"/>
      <c r="F16" s="20"/>
      <c r="G16" s="21"/>
      <c r="H16" s="21"/>
      <c r="I16" s="22"/>
      <c r="J16" s="51"/>
      <c r="K16" s="125" t="s">
        <v>18</v>
      </c>
      <c r="L16" s="24"/>
      <c r="M16" s="22"/>
      <c r="N16" s="20"/>
      <c r="O16" s="21"/>
      <c r="P16" s="128" t="s">
        <v>18</v>
      </c>
      <c r="Q16" s="22"/>
    </row>
    <row r="17" spans="1:17" ht="12.75">
      <c r="A17" s="17" t="s">
        <v>69</v>
      </c>
      <c r="B17" s="20"/>
      <c r="C17" s="23"/>
      <c r="D17" s="21"/>
      <c r="E17" s="19"/>
      <c r="F17" s="41"/>
      <c r="G17" s="18"/>
      <c r="H17" s="18"/>
      <c r="I17" s="19"/>
      <c r="J17" s="117"/>
      <c r="K17" s="127" t="s">
        <v>19</v>
      </c>
      <c r="L17" s="24"/>
      <c r="M17" s="22"/>
      <c r="N17" s="20"/>
      <c r="O17" s="21"/>
      <c r="P17" s="128" t="s">
        <v>19</v>
      </c>
      <c r="Q17" s="22"/>
    </row>
    <row r="18" spans="1:17" ht="12.75">
      <c r="A18" s="17" t="s">
        <v>70</v>
      </c>
      <c r="B18" s="20"/>
      <c r="C18" s="23"/>
      <c r="D18" s="21"/>
      <c r="E18" s="22"/>
      <c r="F18" s="31"/>
      <c r="G18" s="18"/>
      <c r="H18" s="18"/>
      <c r="I18" s="19"/>
      <c r="J18" s="117"/>
      <c r="K18" s="127"/>
      <c r="L18" s="55"/>
      <c r="M18" s="22"/>
      <c r="N18" s="20"/>
      <c r="O18" s="21"/>
      <c r="P18" s="128"/>
      <c r="Q18" s="22"/>
    </row>
    <row r="19" spans="2:17" ht="12.75">
      <c r="B19" s="20"/>
      <c r="C19" s="23"/>
      <c r="D19" s="21"/>
      <c r="E19" s="22"/>
      <c r="F19" s="20"/>
      <c r="G19" s="21"/>
      <c r="H19" s="21"/>
      <c r="I19" s="22"/>
      <c r="J19" s="51"/>
      <c r="K19" s="58"/>
      <c r="L19" s="24"/>
      <c r="M19" s="22"/>
      <c r="N19" s="20"/>
      <c r="O19" s="21"/>
      <c r="P19" s="63"/>
      <c r="Q19" s="22"/>
    </row>
    <row r="20" spans="1:20" ht="12.75">
      <c r="A20" s="46" t="s">
        <v>4</v>
      </c>
      <c r="B20" s="41"/>
      <c r="C20" s="42"/>
      <c r="D20" s="18"/>
      <c r="E20" s="19"/>
      <c r="F20" s="41"/>
      <c r="G20" s="18"/>
      <c r="H20" s="18"/>
      <c r="I20" s="19"/>
      <c r="J20" s="51"/>
      <c r="K20" s="58"/>
      <c r="L20" s="24"/>
      <c r="M20" s="22"/>
      <c r="N20" s="20"/>
      <c r="O20" s="21"/>
      <c r="P20" s="63"/>
      <c r="Q20" s="22"/>
      <c r="T20" s="28"/>
    </row>
    <row r="21" spans="1:17" ht="12.75">
      <c r="A21" s="46" t="s">
        <v>62</v>
      </c>
      <c r="B21" s="37"/>
      <c r="C21" s="40"/>
      <c r="D21" s="38"/>
      <c r="E21" s="39"/>
      <c r="F21" s="41"/>
      <c r="G21" s="18"/>
      <c r="H21" s="18"/>
      <c r="I21" s="19"/>
      <c r="J21" s="51"/>
      <c r="K21" s="58"/>
      <c r="L21" s="24"/>
      <c r="M21" s="22"/>
      <c r="N21" s="20"/>
      <c r="O21" s="21"/>
      <c r="P21" s="63"/>
      <c r="Q21" s="22"/>
    </row>
    <row r="22" spans="1:17" ht="12.75">
      <c r="A22" s="46" t="s">
        <v>63</v>
      </c>
      <c r="B22" s="41"/>
      <c r="C22" s="42"/>
      <c r="D22" s="18"/>
      <c r="E22" s="19"/>
      <c r="F22" s="43"/>
      <c r="G22" s="44"/>
      <c r="H22" s="44"/>
      <c r="I22" s="19"/>
      <c r="J22" s="51"/>
      <c r="K22" s="58"/>
      <c r="L22" s="24"/>
      <c r="M22" s="22"/>
      <c r="N22" s="20"/>
      <c r="O22" s="21"/>
      <c r="P22" s="63"/>
      <c r="Q22" s="22"/>
    </row>
    <row r="23" spans="1:17" ht="12.75">
      <c r="A23" s="46" t="s">
        <v>72</v>
      </c>
      <c r="B23" s="20"/>
      <c r="C23" s="23"/>
      <c r="D23" s="21"/>
      <c r="E23" s="22"/>
      <c r="F23" s="43"/>
      <c r="G23" s="44"/>
      <c r="H23" s="44"/>
      <c r="I23" s="19"/>
      <c r="J23" s="51"/>
      <c r="K23" s="58"/>
      <c r="L23" s="24"/>
      <c r="M23" s="22"/>
      <c r="N23" s="20"/>
      <c r="O23" s="21"/>
      <c r="P23" s="63"/>
      <c r="Q23" s="22"/>
    </row>
    <row r="24" spans="2:17" ht="12.75">
      <c r="B24" s="20"/>
      <c r="C24" s="23"/>
      <c r="D24" s="21"/>
      <c r="E24" s="22"/>
      <c r="F24" s="29"/>
      <c r="G24" s="34"/>
      <c r="H24" s="34"/>
      <c r="I24" s="22"/>
      <c r="J24" s="51"/>
      <c r="K24" s="58"/>
      <c r="L24" s="24"/>
      <c r="M24" s="22"/>
      <c r="N24" s="20"/>
      <c r="O24" s="21"/>
      <c r="P24" s="63"/>
      <c r="Q24" s="22"/>
    </row>
    <row r="25" spans="1:17" ht="12.75">
      <c r="A25" s="46" t="s">
        <v>8</v>
      </c>
      <c r="B25" s="20"/>
      <c r="C25" s="23"/>
      <c r="D25" s="21"/>
      <c r="E25" s="22"/>
      <c r="F25" s="20"/>
      <c r="G25" s="21"/>
      <c r="H25" s="62"/>
      <c r="I25" s="19"/>
      <c r="J25" s="53"/>
      <c r="K25" s="57"/>
      <c r="L25" s="55"/>
      <c r="M25" s="19"/>
      <c r="N25" s="41"/>
      <c r="O25" s="21"/>
      <c r="P25" s="63"/>
      <c r="Q25" s="22"/>
    </row>
    <row r="26" spans="1:17" ht="12.75">
      <c r="A26" s="46" t="s">
        <v>5</v>
      </c>
      <c r="B26" s="20"/>
      <c r="C26" s="23"/>
      <c r="D26" s="21"/>
      <c r="E26" s="22"/>
      <c r="F26" s="20"/>
      <c r="G26" s="21"/>
      <c r="H26" s="62"/>
      <c r="I26" s="19"/>
      <c r="J26" s="53"/>
      <c r="K26" s="57"/>
      <c r="L26" s="55"/>
      <c r="M26" s="19"/>
      <c r="N26" s="41"/>
      <c r="O26" s="21"/>
      <c r="P26" s="63"/>
      <c r="Q26" s="22"/>
    </row>
    <row r="27" spans="1:17" ht="12.75">
      <c r="A27" s="46" t="s">
        <v>7</v>
      </c>
      <c r="B27" s="20"/>
      <c r="C27" s="21"/>
      <c r="D27" s="21"/>
      <c r="E27" s="22"/>
      <c r="F27" s="20"/>
      <c r="G27" s="21"/>
      <c r="H27" s="62"/>
      <c r="I27" s="19"/>
      <c r="J27" s="53"/>
      <c r="K27" s="57"/>
      <c r="L27" s="55"/>
      <c r="M27" s="19"/>
      <c r="N27" s="41"/>
      <c r="O27" s="21"/>
      <c r="P27" s="63"/>
      <c r="Q27" s="22"/>
    </row>
    <row r="28" spans="1:17" ht="12.75">
      <c r="A28" s="46" t="s">
        <v>6</v>
      </c>
      <c r="B28" s="20"/>
      <c r="C28" s="32"/>
      <c r="D28" s="21"/>
      <c r="E28" s="22"/>
      <c r="F28" s="20"/>
      <c r="G28" s="21"/>
      <c r="H28" s="62"/>
      <c r="I28" s="19"/>
      <c r="J28" s="53"/>
      <c r="K28" s="57"/>
      <c r="L28" s="55"/>
      <c r="M28" s="19"/>
      <c r="N28" s="41"/>
      <c r="O28" s="21"/>
      <c r="P28" s="63"/>
      <c r="Q28" s="22"/>
    </row>
    <row r="29" spans="1:17" ht="12.75">
      <c r="A29" s="46" t="s">
        <v>9</v>
      </c>
      <c r="B29" s="29"/>
      <c r="C29" s="24"/>
      <c r="D29" s="21"/>
      <c r="E29" s="22"/>
      <c r="F29" s="20"/>
      <c r="G29" s="21"/>
      <c r="H29" s="21"/>
      <c r="I29" s="64"/>
      <c r="J29" s="53"/>
      <c r="K29" s="57"/>
      <c r="L29" s="55"/>
      <c r="M29" s="19"/>
      <c r="N29" s="41"/>
      <c r="O29" s="21"/>
      <c r="P29" s="63"/>
      <c r="Q29" s="22"/>
    </row>
    <row r="30" spans="1:17" ht="12.75">
      <c r="A30" s="46" t="s">
        <v>10</v>
      </c>
      <c r="B30" s="20"/>
      <c r="C30" s="31"/>
      <c r="D30" s="21"/>
      <c r="E30" s="33"/>
      <c r="F30" s="20"/>
      <c r="G30" s="21"/>
      <c r="H30" s="21"/>
      <c r="I30" s="19"/>
      <c r="J30" s="53"/>
      <c r="K30" s="57"/>
      <c r="L30" s="55"/>
      <c r="M30" s="19"/>
      <c r="N30" s="41"/>
      <c r="O30" s="21"/>
      <c r="P30" s="63"/>
      <c r="Q30" s="22"/>
    </row>
    <row r="31" spans="2:17" ht="12.75">
      <c r="B31" s="20"/>
      <c r="C31" s="23"/>
      <c r="D31" s="21"/>
      <c r="E31" s="22"/>
      <c r="F31" s="20"/>
      <c r="G31" s="21"/>
      <c r="H31" s="21"/>
      <c r="I31" s="22"/>
      <c r="J31" s="51"/>
      <c r="K31" s="58"/>
      <c r="L31" s="24"/>
      <c r="M31" s="22"/>
      <c r="N31" s="20"/>
      <c r="O31" s="21"/>
      <c r="P31" s="63"/>
      <c r="Q31" s="22"/>
    </row>
    <row r="32" spans="2:17" ht="13.5" thickBot="1">
      <c r="B32" s="20"/>
      <c r="C32" s="23"/>
      <c r="D32" s="21"/>
      <c r="E32" s="22"/>
      <c r="F32" s="23"/>
      <c r="G32" s="21"/>
      <c r="H32" s="34"/>
      <c r="I32" s="22"/>
      <c r="J32" s="51"/>
      <c r="K32" s="59"/>
      <c r="L32" s="24"/>
      <c r="M32" s="22"/>
      <c r="N32" s="20"/>
      <c r="O32" s="21"/>
      <c r="P32" s="63"/>
      <c r="Q32" s="22"/>
    </row>
    <row r="33" ht="12.75">
      <c r="D33" s="60"/>
    </row>
    <row r="34" spans="1:14" ht="15">
      <c r="A34" s="61" t="s">
        <v>15</v>
      </c>
      <c r="B34" s="124"/>
      <c r="C34" s="124"/>
      <c r="D34" s="124"/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1:14" ht="15">
      <c r="A35" s="61" t="s">
        <v>71</v>
      </c>
      <c r="B35" s="66"/>
      <c r="C35" s="66"/>
      <c r="D35" s="66"/>
      <c r="E35" s="124"/>
      <c r="F35" s="124"/>
      <c r="G35" s="124"/>
      <c r="H35" s="124"/>
      <c r="I35" s="124"/>
      <c r="J35" s="67"/>
      <c r="K35" s="67"/>
      <c r="L35" s="67"/>
      <c r="M35" s="66"/>
      <c r="N35" s="66"/>
    </row>
    <row r="36" spans="1:14" ht="15">
      <c r="A36" s="61" t="s">
        <v>16</v>
      </c>
      <c r="B36" s="66"/>
      <c r="C36" s="66"/>
      <c r="D36" s="66"/>
      <c r="E36" s="66"/>
      <c r="F36" s="66"/>
      <c r="G36" s="66"/>
      <c r="H36" s="67"/>
      <c r="I36" s="124"/>
      <c r="J36" s="124"/>
      <c r="K36" s="124"/>
      <c r="L36" s="124"/>
      <c r="M36" s="124"/>
      <c r="N36" s="67"/>
    </row>
    <row r="37" spans="2:14" ht="12.75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</row>
  </sheetData>
  <printOptions/>
  <pageMargins left="0.75" right="0.75" top="0.5" bottom="0.5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dehning</cp:lastModifiedBy>
  <cp:lastPrinted>2006-03-17T08:53:44Z</cp:lastPrinted>
  <dcterms:created xsi:type="dcterms:W3CDTF">2004-02-16T14:44:28Z</dcterms:created>
  <dcterms:modified xsi:type="dcterms:W3CDTF">2006-03-30T16:59:13Z</dcterms:modified>
  <cp:category/>
  <cp:version/>
  <cp:contentType/>
  <cp:contentStatus/>
</cp:coreProperties>
</file>