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9.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chartsheets/sheet10.xml" ContentType="application/vnd.openxmlformats-officedocument.spreadsheetml.chartsheet+xml"/>
  <Override PartName="/xl/drawings/drawing12.xml" ContentType="application/vnd.openxmlformats-officedocument.drawing+xml"/>
  <Override PartName="/xl/chartsheets/sheet11.xml" ContentType="application/vnd.openxmlformats-officedocument.spreadsheetml.chartsheet+xml"/>
  <Override PartName="/xl/drawings/drawing13.xml" ContentType="application/vnd.openxmlformats-officedocument.drawing+xml"/>
  <Override PartName="/xl/chartsheets/sheet12.xml" ContentType="application/vnd.openxmlformats-officedocument.spreadsheetml.chartsheet+xml"/>
  <Override PartName="/xl/drawings/drawing14.xml" ContentType="application/vnd.openxmlformats-officedocument.drawing+xml"/>
  <Override PartName="/xl/chartsheets/sheet13.xml" ContentType="application/vnd.openxmlformats-officedocument.spreadsheetml.chart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570" windowHeight="10410" firstSheet="5" activeTab="8"/>
  </bookViews>
  <sheets>
    <sheet name="Schematic" sheetId="1" r:id="rId1"/>
    <sheet name="Notes" sheetId="2" r:id="rId2"/>
    <sheet name="BA80-CFC-2004" sheetId="3" r:id="rId3"/>
    <sheet name="BA80-CFC-2004-Comp" sheetId="4" r:id="rId4"/>
    <sheet name="BA80-CFC-200x" sheetId="5" r:id="rId5"/>
    <sheet name="F out = f (I in) Ch1- Ch4" sheetId="6" r:id="rId6"/>
    <sheet name="Error = f (I in) Ch1 -Ch4" sheetId="7" r:id="rId7"/>
    <sheet name="F out = f (I in) Tr1,Tr2...." sheetId="8" r:id="rId8"/>
    <sheet name="Error = f (I in) Tr1, TR2,...." sheetId="9" r:id="rId9"/>
    <sheet name="Darkcurrent at I in 10pA " sheetId="10" r:id="rId10"/>
    <sheet name="Darkcurrent at I in 100pA " sheetId="11" r:id="rId11"/>
    <sheet name="Darkcurrent at I in 1nA " sheetId="12" r:id="rId12"/>
    <sheet name="Darkcurrent at I in 10nA " sheetId="13" r:id="rId13"/>
    <sheet name="Darkcurrent at I in 100nA " sheetId="14" r:id="rId14"/>
    <sheet name="Darkcurrent at I in 1uA " sheetId="15" r:id="rId15"/>
    <sheet name="Darkcurrent at I in 10uA " sheetId="16" r:id="rId16"/>
    <sheet name="Darkcurrent at I in 100uA " sheetId="17" r:id="rId17"/>
    <sheet name="Darkcurrent at I in 1mA " sheetId="18" r:id="rId18"/>
  </sheets>
  <definedNames/>
  <calcPr fullCalcOnLoad="1"/>
</workbook>
</file>

<file path=xl/sharedStrings.xml><?xml version="1.0" encoding="utf-8"?>
<sst xmlns="http://schemas.openxmlformats.org/spreadsheetml/2006/main" count="147" uniqueCount="34">
  <si>
    <t>15C</t>
  </si>
  <si>
    <t xml:space="preserve">I in </t>
  </si>
  <si>
    <t>f out</t>
  </si>
  <si>
    <t>u</t>
  </si>
  <si>
    <t>20C</t>
  </si>
  <si>
    <t>25C</t>
  </si>
  <si>
    <t>30C</t>
  </si>
  <si>
    <t>35C</t>
  </si>
  <si>
    <t>40C</t>
  </si>
  <si>
    <t>Error</t>
  </si>
  <si>
    <t>I in  calc</t>
  </si>
  <si>
    <t>C9 (C oneshot)</t>
  </si>
  <si>
    <t>NaN</t>
  </si>
  <si>
    <t>I in - I in cal.</t>
  </si>
  <si>
    <t>BA80-CFC Cha1</t>
  </si>
  <si>
    <t>BA80-CFC Cha1 new</t>
  </si>
  <si>
    <t>BA80-CFC Cha2</t>
  </si>
  <si>
    <t>BA80-CFC Cha3</t>
  </si>
  <si>
    <t>BA80-CFC Cha4</t>
  </si>
  <si>
    <t>BA80-CFC Cha3 with I in</t>
  </si>
  <si>
    <t>BA80-CFC Cha1 Tr1 rad</t>
  </si>
  <si>
    <t>BA80-CFC Cha1 Tr2 rad</t>
  </si>
  <si>
    <t>BA80-CFC Cha1 IC1 rad</t>
  </si>
  <si>
    <t>BA80-CFC Cha1 IC2 rad</t>
  </si>
  <si>
    <t>BA80-CFC Cha1 IC3 rad</t>
  </si>
  <si>
    <t>IC3</t>
  </si>
  <si>
    <t>new</t>
  </si>
  <si>
    <t>TR1</t>
  </si>
  <si>
    <t>Tr2</t>
  </si>
  <si>
    <t>IC1</t>
  </si>
  <si>
    <t>IC2</t>
  </si>
  <si>
    <t>all rad</t>
  </si>
  <si>
    <t>sum</t>
  </si>
  <si>
    <t>Sum (TR1, TR2,…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</si>
</sst>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_);\(&quot;CHF&quot;#,##0\)"/>
    <numFmt numFmtId="165" formatCode="&quot;CHF&quot;#,##0_);[Red]\(&quot;CHF&quot;#,##0\)"/>
    <numFmt numFmtId="166" formatCode="&quot;CHF&quot;#,##0.00_);\(&quot;CHF&quot;#,##0.00\)"/>
    <numFmt numFmtId="167" formatCode="&quot;CHF&quot;#,##0.00_);[Red]\(&quot;CHF&quot;#,##0.00\)"/>
    <numFmt numFmtId="168" formatCode="_(&quot;CHF&quot;* #,##0_);_(&quot;CHF&quot;* \(#,##0\);_(&quot;CHF&quot;* &quot;-&quot;_);_(@_)"/>
    <numFmt numFmtId="169" formatCode="_(&quot;CHF&quot;* #,##0.00_);_(&quot;CHF&quot;* \(#,##0.00\);_(&quot;CHF&quot;* &quot;-&quot;??_);_(@_)"/>
    <numFmt numFmtId="170" formatCode="0.0000E+00"/>
    <numFmt numFmtId="171" formatCode="0.000"/>
    <numFmt numFmtId="172" formatCode="0.0"/>
    <numFmt numFmtId="173" formatCode="0.0E+00"/>
    <numFmt numFmtId="174" formatCode="0.E+00"/>
  </numFmts>
  <fonts count="11">
    <font>
      <sz val="10"/>
      <name val="Arial"/>
      <family val="0"/>
    </font>
    <font>
      <sz val="8"/>
      <name val="Arial"/>
      <family val="0"/>
    </font>
    <font>
      <sz val="10.25"/>
      <name val="Arial"/>
      <family val="2"/>
    </font>
    <font>
      <sz val="11.25"/>
      <name val="Arial"/>
      <family val="2"/>
    </font>
    <font>
      <sz val="12"/>
      <name val="Arial"/>
      <family val="2"/>
    </font>
    <font>
      <u val="single"/>
      <sz val="12"/>
      <name val="Arial"/>
      <family val="2"/>
    </font>
    <font>
      <b/>
      <u val="single"/>
      <sz val="12"/>
      <name val="Arial"/>
      <family val="2"/>
    </font>
    <font>
      <u val="single"/>
      <sz val="10"/>
      <color indexed="12"/>
      <name val="Arial"/>
      <family val="0"/>
    </font>
    <font>
      <u val="single"/>
      <sz val="10"/>
      <color indexed="36"/>
      <name val="Arial"/>
      <family val="0"/>
    </font>
    <font>
      <sz val="11.75"/>
      <name val="Arial"/>
      <family val="2"/>
    </font>
    <font>
      <sz val="12"/>
      <color indexed="14"/>
      <name val="Arial"/>
      <family val="2"/>
    </font>
  </fonts>
  <fills count="3">
    <fill>
      <patternFill/>
    </fill>
    <fill>
      <patternFill patternType="gray125"/>
    </fill>
    <fill>
      <patternFill patternType="solid">
        <fgColor indexed="41"/>
        <bgColor indexed="64"/>
      </patternFill>
    </fill>
  </fills>
  <borders count="15">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170" fontId="0" fillId="0" borderId="0" xfId="0" applyNumberFormat="1" applyAlignment="1">
      <alignment horizontal="center"/>
    </xf>
    <xf numFmtId="170" fontId="0" fillId="0" borderId="0" xfId="0" applyNumberFormat="1" applyAlignment="1">
      <alignment/>
    </xf>
    <xf numFmtId="170" fontId="0" fillId="0" borderId="1" xfId="0" applyNumberFormat="1" applyBorder="1" applyAlignment="1">
      <alignment horizontal="center"/>
    </xf>
    <xf numFmtId="170" fontId="0" fillId="0" borderId="2" xfId="0" applyNumberFormat="1" applyBorder="1" applyAlignment="1">
      <alignment horizontal="center"/>
    </xf>
    <xf numFmtId="170" fontId="0" fillId="0" borderId="3" xfId="0" applyNumberFormat="1" applyBorder="1" applyAlignment="1">
      <alignment horizontal="center"/>
    </xf>
    <xf numFmtId="170" fontId="0" fillId="2" borderId="1" xfId="0" applyNumberFormat="1" applyFill="1" applyBorder="1" applyAlignment="1">
      <alignment horizontal="center"/>
    </xf>
    <xf numFmtId="170" fontId="0" fillId="2" borderId="2" xfId="0" applyNumberFormat="1" applyFill="1" applyBorder="1" applyAlignment="1">
      <alignment horizontal="center"/>
    </xf>
    <xf numFmtId="170" fontId="0" fillId="2" borderId="3" xfId="0" applyNumberFormat="1" applyFill="1" applyBorder="1" applyAlignment="1">
      <alignment horizontal="center"/>
    </xf>
    <xf numFmtId="170" fontId="0" fillId="0" borderId="4" xfId="0" applyNumberFormat="1" applyBorder="1" applyAlignment="1">
      <alignment horizontal="center"/>
    </xf>
    <xf numFmtId="170" fontId="0" fillId="0" borderId="5" xfId="0" applyNumberFormat="1" applyBorder="1" applyAlignment="1">
      <alignment horizontal="center"/>
    </xf>
    <xf numFmtId="170" fontId="0" fillId="0" borderId="6" xfId="0" applyNumberFormat="1" applyBorder="1" applyAlignment="1">
      <alignment horizontal="center"/>
    </xf>
    <xf numFmtId="170" fontId="0" fillId="2" borderId="4" xfId="0" applyNumberFormat="1" applyFill="1" applyBorder="1" applyAlignment="1">
      <alignment horizontal="center"/>
    </xf>
    <xf numFmtId="170" fontId="0" fillId="2" borderId="5" xfId="0" applyNumberFormat="1" applyFill="1" applyBorder="1" applyAlignment="1">
      <alignment horizontal="center"/>
    </xf>
    <xf numFmtId="170" fontId="0" fillId="2" borderId="6" xfId="0" applyNumberFormat="1" applyFill="1" applyBorder="1" applyAlignment="1">
      <alignment horizontal="center"/>
    </xf>
    <xf numFmtId="170" fontId="0" fillId="0" borderId="7" xfId="0" applyNumberFormat="1" applyBorder="1" applyAlignment="1">
      <alignment horizontal="center"/>
    </xf>
    <xf numFmtId="170" fontId="0" fillId="0" borderId="8" xfId="0" applyNumberFormat="1" applyBorder="1" applyAlignment="1">
      <alignment horizontal="center"/>
    </xf>
    <xf numFmtId="170" fontId="0" fillId="2" borderId="7" xfId="0" applyNumberFormat="1" applyFill="1" applyBorder="1" applyAlignment="1">
      <alignment horizontal="center"/>
    </xf>
    <xf numFmtId="170" fontId="0" fillId="2" borderId="8" xfId="0" applyNumberFormat="1" applyFill="1" applyBorder="1" applyAlignment="1">
      <alignment horizontal="center"/>
    </xf>
    <xf numFmtId="171" fontId="0" fillId="0" borderId="9" xfId="0" applyNumberFormat="1" applyBorder="1" applyAlignment="1">
      <alignment horizontal="center"/>
    </xf>
    <xf numFmtId="171" fontId="0" fillId="0" borderId="3" xfId="0" applyNumberFormat="1" applyBorder="1" applyAlignment="1">
      <alignment horizontal="center"/>
    </xf>
    <xf numFmtId="171" fontId="0" fillId="0" borderId="6" xfId="0" applyNumberFormat="1" applyBorder="1" applyAlignment="1">
      <alignment horizontal="center"/>
    </xf>
    <xf numFmtId="171" fontId="0" fillId="2" borderId="9" xfId="0" applyNumberFormat="1" applyFill="1" applyBorder="1" applyAlignment="1">
      <alignment horizontal="center"/>
    </xf>
    <xf numFmtId="171" fontId="0" fillId="2" borderId="3" xfId="0" applyNumberFormat="1" applyFill="1" applyBorder="1" applyAlignment="1">
      <alignment horizontal="center"/>
    </xf>
    <xf numFmtId="171" fontId="0" fillId="2" borderId="6" xfId="0" applyNumberFormat="1" applyFill="1" applyBorder="1" applyAlignment="1">
      <alignment horizontal="center"/>
    </xf>
    <xf numFmtId="170" fontId="0" fillId="0" borderId="10" xfId="0" applyNumberFormat="1" applyBorder="1" applyAlignment="1">
      <alignment horizontal="center"/>
    </xf>
    <xf numFmtId="170" fontId="0" fillId="2" borderId="10" xfId="0" applyNumberFormat="1" applyFill="1" applyBorder="1" applyAlignment="1">
      <alignment horizontal="center"/>
    </xf>
    <xf numFmtId="170" fontId="0" fillId="0" borderId="11" xfId="0" applyNumberFormat="1" applyBorder="1" applyAlignment="1">
      <alignment horizontal="center"/>
    </xf>
    <xf numFmtId="11" fontId="0" fillId="0" borderId="8" xfId="0" applyNumberFormat="1" applyBorder="1" applyAlignment="1">
      <alignment/>
    </xf>
    <xf numFmtId="11" fontId="0" fillId="0" borderId="2" xfId="0" applyNumberFormat="1" applyBorder="1" applyAlignment="1">
      <alignment/>
    </xf>
    <xf numFmtId="0" fontId="0" fillId="0" borderId="2" xfId="0" applyBorder="1" applyAlignment="1">
      <alignment/>
    </xf>
    <xf numFmtId="11" fontId="0" fillId="0" borderId="5" xfId="0" applyNumberFormat="1" applyBorder="1" applyAlignment="1">
      <alignment/>
    </xf>
    <xf numFmtId="170" fontId="0" fillId="0" borderId="7" xfId="0" applyNumberFormat="1" applyBorder="1" applyAlignment="1">
      <alignment/>
    </xf>
    <xf numFmtId="170" fontId="0" fillId="0" borderId="1" xfId="0" applyNumberFormat="1" applyBorder="1" applyAlignment="1">
      <alignment/>
    </xf>
    <xf numFmtId="170" fontId="0" fillId="2" borderId="1" xfId="0" applyNumberFormat="1" applyFill="1" applyBorder="1" applyAlignment="1">
      <alignment horizontal="center"/>
    </xf>
    <xf numFmtId="170" fontId="0" fillId="2" borderId="2" xfId="0" applyNumberFormat="1" applyFill="1" applyBorder="1" applyAlignment="1">
      <alignment horizontal="center"/>
    </xf>
    <xf numFmtId="170" fontId="0" fillId="0" borderId="1" xfId="0" applyNumberFormat="1" applyBorder="1" applyAlignment="1">
      <alignment horizontal="center"/>
    </xf>
    <xf numFmtId="170" fontId="0" fillId="0" borderId="2" xfId="0" applyNumberFormat="1" applyBorder="1" applyAlignment="1">
      <alignment horizontal="center"/>
    </xf>
    <xf numFmtId="170" fontId="0" fillId="0" borderId="12" xfId="0" applyNumberFormat="1" applyBorder="1" applyAlignment="1">
      <alignment horizontal="center"/>
    </xf>
    <xf numFmtId="170" fontId="0" fillId="0" borderId="13" xfId="0" applyNumberFormat="1" applyBorder="1" applyAlignment="1">
      <alignment horizontal="center"/>
    </xf>
    <xf numFmtId="170" fontId="0" fillId="0" borderId="14" xfId="0" applyNumberFormat="1" applyBorder="1" applyAlignment="1">
      <alignment horizontal="center"/>
    </xf>
    <xf numFmtId="170" fontId="0" fillId="2" borderId="12" xfId="0" applyNumberFormat="1" applyFill="1" applyBorder="1" applyAlignment="1">
      <alignment horizontal="center"/>
    </xf>
    <xf numFmtId="170" fontId="0" fillId="2" borderId="13" xfId="0" applyNumberFormat="1" applyFill="1" applyBorder="1" applyAlignment="1">
      <alignment horizontal="center"/>
    </xf>
    <xf numFmtId="170" fontId="0" fillId="2" borderId="14" xfId="0" applyNumberForma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chartsheet" Target="chartsheets/sheet10.xml" /><Relationship Id="rId16" Type="http://schemas.openxmlformats.org/officeDocument/2006/relationships/chartsheet" Target="chartsheets/sheet11.xml" /><Relationship Id="rId17" Type="http://schemas.openxmlformats.org/officeDocument/2006/relationships/chartsheet" Target="chartsheets/sheet12.xml" /><Relationship Id="rId18" Type="http://schemas.openxmlformats.org/officeDocument/2006/relationships/chartsheet" Target="chart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 out = f (I in)</a:t>
            </a:r>
          </a:p>
        </c:rich>
      </c:tx>
      <c:layout/>
      <c:spPr>
        <a:noFill/>
        <a:ln>
          <a:noFill/>
        </a:ln>
      </c:spPr>
    </c:title>
    <c:plotArea>
      <c:layout>
        <c:manualLayout>
          <c:xMode val="edge"/>
          <c:yMode val="edge"/>
          <c:x val="0"/>
          <c:y val="0"/>
          <c:w val="1"/>
          <c:h val="1"/>
        </c:manualLayout>
      </c:layout>
      <c:scatterChart>
        <c:scatterStyle val="lineMarker"/>
        <c:varyColors val="0"/>
        <c:ser>
          <c:idx val="0"/>
          <c:order val="0"/>
          <c:tx>
            <c:v>BA80-CFC-Ch1</c:v>
          </c:tx>
          <c:extLst>
            <c:ext xmlns:c14="http://schemas.microsoft.com/office/drawing/2007/8/2/chart" uri="{6F2FDCE9-48DA-4B69-8628-5D25D57E5C99}">
              <c14:invertSolidFillFmt>
                <c14:spPr>
                  <a:solidFill>
                    <a:srgbClr val="000000"/>
                  </a:solidFill>
                </c14:spPr>
              </c14:invertSolidFillFmt>
            </c:ext>
          </c:extLst>
          <c:xVal>
            <c:numRef>
              <c:f>'BA80-CFC-2004'!$A$5:$A$37</c:f>
              <c:numCache>
                <c:ptCount val="33"/>
                <c:pt idx="0">
                  <c:v>0.001000015</c:v>
                </c:pt>
                <c:pt idx="1">
                  <c:v>0.0005624221</c:v>
                </c:pt>
                <c:pt idx="2">
                  <c:v>0.0003163014</c:v>
                </c:pt>
                <c:pt idx="3">
                  <c:v>0.000177919</c:v>
                </c:pt>
                <c:pt idx="4">
                  <c:v>0.0001000047</c:v>
                </c:pt>
                <c:pt idx="5">
                  <c:v>5.624438E-05</c:v>
                </c:pt>
                <c:pt idx="6">
                  <c:v>3.163181E-05</c:v>
                </c:pt>
                <c:pt idx="7">
                  <c:v>1.77915E-05</c:v>
                </c:pt>
                <c:pt idx="8">
                  <c:v>1.000147E-05</c:v>
                </c:pt>
                <c:pt idx="9">
                  <c:v>5.624439E-06</c:v>
                </c:pt>
                <c:pt idx="10">
                  <c:v>3.16369E-06</c:v>
                </c:pt>
                <c:pt idx="11">
                  <c:v>1.779143E-06</c:v>
                </c:pt>
                <c:pt idx="12">
                  <c:v>1.000197E-06</c:v>
                </c:pt>
                <c:pt idx="13">
                  <c:v>5.624931E-07</c:v>
                </c:pt>
                <c:pt idx="14">
                  <c:v>3.163676E-07</c:v>
                </c:pt>
                <c:pt idx="15">
                  <c:v>1.779134E-07</c:v>
                </c:pt>
                <c:pt idx="16">
                  <c:v>1.000248E-07</c:v>
                </c:pt>
                <c:pt idx="17">
                  <c:v>5.625435E-08</c:v>
                </c:pt>
                <c:pt idx="18">
                  <c:v>3.163668E-08</c:v>
                </c:pt>
                <c:pt idx="19">
                  <c:v>1.779628E-08</c:v>
                </c:pt>
                <c:pt idx="20">
                  <c:v>1.000298E-08</c:v>
                </c:pt>
                <c:pt idx="21">
                  <c:v>5.625924E-09</c:v>
                </c:pt>
                <c:pt idx="22">
                  <c:v>3.164163E-09</c:v>
                </c:pt>
                <c:pt idx="23">
                  <c:v>1.779618E-09</c:v>
                </c:pt>
                <c:pt idx="24">
                  <c:v>1.000397E-09</c:v>
                </c:pt>
                <c:pt idx="25">
                  <c:v>5.625925E-10</c:v>
                </c:pt>
                <c:pt idx="26">
                  <c:v>3.164159E-10</c:v>
                </c:pt>
                <c:pt idx="27">
                  <c:v>1.779619E-10</c:v>
                </c:pt>
                <c:pt idx="28">
                  <c:v>1.000448E-10</c:v>
                </c:pt>
                <c:pt idx="29">
                  <c:v>5.626413E-11</c:v>
                </c:pt>
                <c:pt idx="30">
                  <c:v>3.164651E-11</c:v>
                </c:pt>
                <c:pt idx="31">
                  <c:v>1.779603E-11</c:v>
                </c:pt>
                <c:pt idx="32">
                  <c:v>1.000974E-11</c:v>
                </c:pt>
              </c:numCache>
            </c:numRef>
          </c:xVal>
          <c:yVal>
            <c:numRef>
              <c:f>'BA80-CFC-2004'!$D$5:$D$37</c:f>
              <c:numCache>
                <c:ptCount val="33"/>
                <c:pt idx="0">
                  <c:v>4901960.784</c:v>
                </c:pt>
                <c:pt idx="1">
                  <c:v>2747252.747</c:v>
                </c:pt>
                <c:pt idx="2">
                  <c:v>1554729.978</c:v>
                </c:pt>
                <c:pt idx="3">
                  <c:v>875811.4408</c:v>
                </c:pt>
                <c:pt idx="4">
                  <c:v>492523.1165</c:v>
                </c:pt>
                <c:pt idx="5">
                  <c:v>276947.2463</c:v>
                </c:pt>
                <c:pt idx="6">
                  <c:v>155802.5517</c:v>
                </c:pt>
                <c:pt idx="7">
                  <c:v>87530.60306</c:v>
                </c:pt>
                <c:pt idx="8">
                  <c:v>49135.78132</c:v>
                </c:pt>
                <c:pt idx="9">
                  <c:v>27632.92067</c:v>
                </c:pt>
                <c:pt idx="10">
                  <c:v>15546.08707</c:v>
                </c:pt>
                <c:pt idx="11">
                  <c:v>8726.728048</c:v>
                </c:pt>
                <c:pt idx="12">
                  <c:v>4901.57945</c:v>
                </c:pt>
                <c:pt idx="13">
                  <c:v>2756.583015</c:v>
                </c:pt>
                <c:pt idx="14">
                  <c:v>1548.603962</c:v>
                </c:pt>
                <c:pt idx="15">
                  <c:v>871.7393611</c:v>
                </c:pt>
                <c:pt idx="16">
                  <c:v>489.5737607</c:v>
                </c:pt>
                <c:pt idx="17">
                  <c:v>275.4075345</c:v>
                </c:pt>
                <c:pt idx="18">
                  <c:v>155.108728</c:v>
                </c:pt>
                <c:pt idx="19">
                  <c:v>87.41193458</c:v>
                </c:pt>
                <c:pt idx="20">
                  <c:v>49.1826289</c:v>
                </c:pt>
                <c:pt idx="21">
                  <c:v>27.73188814</c:v>
                </c:pt>
                <c:pt idx="22">
                  <c:v>15.7573676</c:v>
                </c:pt>
                <c:pt idx="23">
                  <c:v>8.989984688</c:v>
                </c:pt>
                <c:pt idx="24">
                  <c:v>5.179132134</c:v>
                </c:pt>
                <c:pt idx="25">
                  <c:v>3.029754453</c:v>
                </c:pt>
                <c:pt idx="26">
                  <c:v>1.833841326</c:v>
                </c:pt>
                <c:pt idx="27">
                  <c:v>1.154502579</c:v>
                </c:pt>
                <c:pt idx="28">
                  <c:v>0.7736924198</c:v>
                </c:pt>
                <c:pt idx="29">
                  <c:v>0.5586857916</c:v>
                </c:pt>
                <c:pt idx="30">
                  <c:v>0.4386477676</c:v>
                </c:pt>
                <c:pt idx="31">
                  <c:v>0.3700332811</c:v>
                </c:pt>
                <c:pt idx="32">
                  <c:v>0.3311368649</c:v>
                </c:pt>
              </c:numCache>
            </c:numRef>
          </c:yVal>
          <c:smooth val="0"/>
        </c:ser>
        <c:ser>
          <c:idx val="1"/>
          <c:order val="1"/>
          <c:tx>
            <c:v>BA80-CFC-Ch1-new</c:v>
          </c:tx>
          <c:extLst>
            <c:ext xmlns:c14="http://schemas.microsoft.com/office/drawing/2007/8/2/chart" uri="{6F2FDCE9-48DA-4B69-8628-5D25D57E5C99}">
              <c14:invertSolidFillFmt>
                <c14:spPr>
                  <a:solidFill>
                    <a:srgbClr val="000000"/>
                  </a:solidFill>
                </c14:spPr>
              </c14:invertSolidFillFmt>
            </c:ext>
          </c:extLst>
          <c:xVal>
            <c:numRef>
              <c:f>'BA80-CFC-2004'!$F$5:$F$37</c:f>
              <c:numCache>
                <c:ptCount val="33"/>
                <c:pt idx="0">
                  <c:v>0.001000033</c:v>
                </c:pt>
                <c:pt idx="1">
                  <c:v>0.0005624461</c:v>
                </c:pt>
                <c:pt idx="2">
                  <c:v>0.0003163281</c:v>
                </c:pt>
                <c:pt idx="3">
                  <c:v>0.0001779463</c:v>
                </c:pt>
                <c:pt idx="4">
                  <c:v>0.0001000062</c:v>
                </c:pt>
                <c:pt idx="5">
                  <c:v>5.624648E-05</c:v>
                </c:pt>
                <c:pt idx="6">
                  <c:v>3.163405E-05</c:v>
                </c:pt>
                <c:pt idx="7">
                  <c:v>1.779375E-05</c:v>
                </c:pt>
                <c:pt idx="8">
                  <c:v>1.000162E-05</c:v>
                </c:pt>
                <c:pt idx="9">
                  <c:v>5.624639E-06</c:v>
                </c:pt>
                <c:pt idx="10">
                  <c:v>3.163886E-06</c:v>
                </c:pt>
                <c:pt idx="11">
                  <c:v>1.779352E-06</c:v>
                </c:pt>
                <c:pt idx="12">
                  <c:v>1.000212E-06</c:v>
                </c:pt>
                <c:pt idx="13">
                  <c:v>5.625111E-07</c:v>
                </c:pt>
                <c:pt idx="14">
                  <c:v>3.163868E-07</c:v>
                </c:pt>
                <c:pt idx="15">
                  <c:v>1.779337E-07</c:v>
                </c:pt>
                <c:pt idx="16">
                  <c:v>1.000262E-07</c:v>
                </c:pt>
                <c:pt idx="17">
                  <c:v>5.625605E-08</c:v>
                </c:pt>
                <c:pt idx="18">
                  <c:v>3.16386E-08</c:v>
                </c:pt>
                <c:pt idx="19">
                  <c:v>1.77982E-08</c:v>
                </c:pt>
                <c:pt idx="20">
                  <c:v>1.000311E-08</c:v>
                </c:pt>
                <c:pt idx="21">
                  <c:v>5.626093E-09</c:v>
                </c:pt>
                <c:pt idx="22">
                  <c:v>3.164344E-09</c:v>
                </c:pt>
                <c:pt idx="23">
                  <c:v>1.779807E-09</c:v>
                </c:pt>
                <c:pt idx="24">
                  <c:v>1.00041E-09</c:v>
                </c:pt>
                <c:pt idx="25">
                  <c:v>5.626082E-10</c:v>
                </c:pt>
                <c:pt idx="26">
                  <c:v>3.164335E-10</c:v>
                </c:pt>
                <c:pt idx="27">
                  <c:v>1.779801E-10</c:v>
                </c:pt>
                <c:pt idx="28">
                  <c:v>1.000459E-10</c:v>
                </c:pt>
                <c:pt idx="29">
                  <c:v>5.626564E-11</c:v>
                </c:pt>
                <c:pt idx="30">
                  <c:v>3.164818E-11</c:v>
                </c:pt>
                <c:pt idx="31">
                  <c:v>1.77976E-11</c:v>
                </c:pt>
                <c:pt idx="32">
                  <c:v>1.001105E-11</c:v>
                </c:pt>
              </c:numCache>
            </c:numRef>
          </c:xVal>
          <c:yVal>
            <c:numRef>
              <c:f>'BA80-CFC-2004'!$I$5:$I$37</c:f>
              <c:numCache>
                <c:ptCount val="33"/>
                <c:pt idx="0">
                  <c:v>5015151.515</c:v>
                </c:pt>
                <c:pt idx="1">
                  <c:v>2821684.758</c:v>
                </c:pt>
                <c:pt idx="2">
                  <c:v>1592356.688</c:v>
                </c:pt>
                <c:pt idx="3">
                  <c:v>896539.9638</c:v>
                </c:pt>
                <c:pt idx="4">
                  <c:v>504679.9532</c:v>
                </c:pt>
                <c:pt idx="5">
                  <c:v>283833.1389</c:v>
                </c:pt>
                <c:pt idx="6">
                  <c:v>159632.4638</c:v>
                </c:pt>
                <c:pt idx="7">
                  <c:v>89736.10976</c:v>
                </c:pt>
                <c:pt idx="8">
                  <c:v>50469.37528</c:v>
                </c:pt>
                <c:pt idx="9">
                  <c:v>28381.53539</c:v>
                </c:pt>
                <c:pt idx="10">
                  <c:v>15965.31134</c:v>
                </c:pt>
                <c:pt idx="11">
                  <c:v>8980.788901</c:v>
                </c:pt>
                <c:pt idx="12">
                  <c:v>5045.439934</c:v>
                </c:pt>
                <c:pt idx="13">
                  <c:v>2838.036135</c:v>
                </c:pt>
                <c:pt idx="14">
                  <c:v>1596.562777</c:v>
                </c:pt>
                <c:pt idx="15">
                  <c:v>897.8731323</c:v>
                </c:pt>
                <c:pt idx="16">
                  <c:v>504.0354419</c:v>
                </c:pt>
                <c:pt idx="17">
                  <c:v>283.7481776</c:v>
                </c:pt>
                <c:pt idx="18">
                  <c:v>159.1397119</c:v>
                </c:pt>
                <c:pt idx="19">
                  <c:v>89.60665488</c:v>
                </c:pt>
                <c:pt idx="20">
                  <c:v>50.45574771</c:v>
                </c:pt>
                <c:pt idx="21">
                  <c:v>28.43443745</c:v>
                </c:pt>
                <c:pt idx="22">
                  <c:v>15.96486613</c:v>
                </c:pt>
                <c:pt idx="23">
                  <c:v>8.97197664</c:v>
                </c:pt>
                <c:pt idx="24">
                  <c:v>5.047613781</c:v>
                </c:pt>
                <c:pt idx="25">
                  <c:v>2.835995152</c:v>
                </c:pt>
                <c:pt idx="26">
                  <c:v>1.596619583</c:v>
                </c:pt>
                <c:pt idx="27">
                  <c:v>0.9009128617</c:v>
                </c:pt>
                <c:pt idx="28">
                  <c:v>0.508482488</c:v>
                </c:pt>
                <c:pt idx="29">
                  <c:v>0.2880145615</c:v>
                </c:pt>
                <c:pt idx="30">
                  <c:v>0.1638921125</c:v>
                </c:pt>
                <c:pt idx="31">
                  <c:v>0.09423463124</c:v>
                </c:pt>
                <c:pt idx="32">
                  <c:v>0.05510215888</c:v>
                </c:pt>
              </c:numCache>
            </c:numRef>
          </c:yVal>
          <c:smooth val="0"/>
        </c:ser>
        <c:ser>
          <c:idx val="2"/>
          <c:order val="2"/>
          <c:tx>
            <c:v>BA80-CFC-Ch2</c:v>
          </c:tx>
          <c:extLst>
            <c:ext xmlns:c14="http://schemas.microsoft.com/office/drawing/2007/8/2/chart" uri="{6F2FDCE9-48DA-4B69-8628-5D25D57E5C99}">
              <c14:invertSolidFillFmt>
                <c14:spPr>
                  <a:solidFill>
                    <a:srgbClr val="000000"/>
                  </a:solidFill>
                </c14:spPr>
              </c14:invertSolidFillFmt>
            </c:ext>
          </c:extLst>
          <c:xVal>
            <c:numRef>
              <c:f>'BA80-CFC-2004'!$K$5:$K$37</c:f>
              <c:numCache>
                <c:ptCount val="33"/>
                <c:pt idx="0">
                  <c:v>0.00100001</c:v>
                </c:pt>
                <c:pt idx="1">
                  <c:v>0.0005624167</c:v>
                </c:pt>
                <c:pt idx="2">
                  <c:v>0.0003162942</c:v>
                </c:pt>
                <c:pt idx="3">
                  <c:v>0.0001779126</c:v>
                </c:pt>
                <c:pt idx="4">
                  <c:v>0.0001000043</c:v>
                </c:pt>
                <c:pt idx="5">
                  <c:v>5.624388E-05</c:v>
                </c:pt>
                <c:pt idx="6">
                  <c:v>3.163128E-05</c:v>
                </c:pt>
                <c:pt idx="7">
                  <c:v>1.779086E-05</c:v>
                </c:pt>
                <c:pt idx="8">
                  <c:v>1.000144E-05</c:v>
                </c:pt>
                <c:pt idx="9">
                  <c:v>5.624382E-06</c:v>
                </c:pt>
                <c:pt idx="10">
                  <c:v>3.163626E-06</c:v>
                </c:pt>
                <c:pt idx="11">
                  <c:v>1.779073E-06</c:v>
                </c:pt>
                <c:pt idx="12">
                  <c:v>1.000194E-06</c:v>
                </c:pt>
                <c:pt idx="13">
                  <c:v>5.624879E-07</c:v>
                </c:pt>
                <c:pt idx="14">
                  <c:v>3.163621E-07</c:v>
                </c:pt>
                <c:pt idx="15">
                  <c:v>1.779075E-07</c:v>
                </c:pt>
                <c:pt idx="16">
                  <c:v>1.000244E-07</c:v>
                </c:pt>
                <c:pt idx="17">
                  <c:v>5.625378E-08</c:v>
                </c:pt>
                <c:pt idx="18">
                  <c:v>3.163618E-08</c:v>
                </c:pt>
                <c:pt idx="19">
                  <c:v>1.779567E-08</c:v>
                </c:pt>
                <c:pt idx="20">
                  <c:v>1.000294E-08</c:v>
                </c:pt>
                <c:pt idx="21">
                  <c:v>5.625876E-09</c:v>
                </c:pt>
                <c:pt idx="22">
                  <c:v>3.164109E-09</c:v>
                </c:pt>
                <c:pt idx="23">
                  <c:v>1.779568E-09</c:v>
                </c:pt>
                <c:pt idx="24">
                  <c:v>1.000395E-09</c:v>
                </c:pt>
                <c:pt idx="25">
                  <c:v>5.625876E-10</c:v>
                </c:pt>
                <c:pt idx="26">
                  <c:v>3.164109E-10</c:v>
                </c:pt>
                <c:pt idx="27">
                  <c:v>1.779561E-10</c:v>
                </c:pt>
                <c:pt idx="28">
                  <c:v>1.000444E-10</c:v>
                </c:pt>
                <c:pt idx="29">
                  <c:v>5.626368E-11</c:v>
                </c:pt>
                <c:pt idx="30">
                  <c:v>3.164607E-11</c:v>
                </c:pt>
                <c:pt idx="31">
                  <c:v>1.779551E-11</c:v>
                </c:pt>
                <c:pt idx="32">
                  <c:v>1.000919E-11</c:v>
                </c:pt>
              </c:numCache>
            </c:numRef>
          </c:xVal>
          <c:yVal>
            <c:numRef>
              <c:f>'BA80-CFC-2004'!$N$5:$N$37</c:f>
              <c:numCache>
                <c:ptCount val="33"/>
                <c:pt idx="0">
                  <c:v>4761904.762</c:v>
                </c:pt>
                <c:pt idx="1">
                  <c:v>2688172.043</c:v>
                </c:pt>
                <c:pt idx="2">
                  <c:v>1522073.541</c:v>
                </c:pt>
                <c:pt idx="3">
                  <c:v>857339.2232</c:v>
                </c:pt>
                <c:pt idx="4">
                  <c:v>482160.7043</c:v>
                </c:pt>
                <c:pt idx="5">
                  <c:v>271253.3159</c:v>
                </c:pt>
                <c:pt idx="6">
                  <c:v>152490.7864</c:v>
                </c:pt>
                <c:pt idx="7">
                  <c:v>85811.7133</c:v>
                </c:pt>
                <c:pt idx="8">
                  <c:v>48143.68643</c:v>
                </c:pt>
                <c:pt idx="9">
                  <c:v>27065.69278</c:v>
                </c:pt>
                <c:pt idx="10">
                  <c:v>15248.61671</c:v>
                </c:pt>
                <c:pt idx="11">
                  <c:v>8563.53077</c:v>
                </c:pt>
                <c:pt idx="12">
                  <c:v>4807.653439</c:v>
                </c:pt>
                <c:pt idx="13">
                  <c:v>2699.2168</c:v>
                </c:pt>
                <c:pt idx="14">
                  <c:v>1518.218794</c:v>
                </c:pt>
                <c:pt idx="15">
                  <c:v>854.4839553</c:v>
                </c:pt>
                <c:pt idx="16">
                  <c:v>479.5666642</c:v>
                </c:pt>
                <c:pt idx="17">
                  <c:v>270.138286</c:v>
                </c:pt>
                <c:pt idx="18">
                  <c:v>152.0903661</c:v>
                </c:pt>
                <c:pt idx="19">
                  <c:v>85.5072599</c:v>
                </c:pt>
                <c:pt idx="20">
                  <c:v>48.20866935</c:v>
                </c:pt>
                <c:pt idx="21">
                  <c:v>27.2029511</c:v>
                </c:pt>
                <c:pt idx="22">
                  <c:v>15.41774221</c:v>
                </c:pt>
                <c:pt idx="23">
                  <c:v>8.77018125</c:v>
                </c:pt>
                <c:pt idx="24">
                  <c:v>5.02716185</c:v>
                </c:pt>
                <c:pt idx="25">
                  <c:v>2.931521212</c:v>
                </c:pt>
                <c:pt idx="26">
                  <c:v>1.751833366</c:v>
                </c:pt>
                <c:pt idx="27">
                  <c:v>1.087933974</c:v>
                </c:pt>
                <c:pt idx="28">
                  <c:v>0.7141621741</c:v>
                </c:pt>
                <c:pt idx="29">
                  <c:v>0.5032956929</c:v>
                </c:pt>
                <c:pt idx="30">
                  <c:v>0.3847676235</c:v>
                </c:pt>
                <c:pt idx="31">
                  <c:v>0.3172392543</c:v>
                </c:pt>
                <c:pt idx="32">
                  <c:v>0.2797716566</c:v>
                </c:pt>
              </c:numCache>
            </c:numRef>
          </c:yVal>
          <c:smooth val="0"/>
        </c:ser>
        <c:ser>
          <c:idx val="3"/>
          <c:order val="3"/>
          <c:tx>
            <c:v>BA80-CFC-Ch3</c:v>
          </c:tx>
          <c:extLst>
            <c:ext xmlns:c14="http://schemas.microsoft.com/office/drawing/2007/8/2/chart" uri="{6F2FDCE9-48DA-4B69-8628-5D25D57E5C99}">
              <c14:invertSolidFillFmt>
                <c14:spPr>
                  <a:solidFill>
                    <a:srgbClr val="000000"/>
                  </a:solidFill>
                </c14:spPr>
              </c14:invertSolidFillFmt>
            </c:ext>
          </c:extLst>
          <c:xVal>
            <c:numRef>
              <c:f>'BA80-CFC-2004'!$Q$5:$Q$37</c:f>
              <c:numCache>
                <c:ptCount val="33"/>
                <c:pt idx="0">
                  <c:v>0.001000003</c:v>
                </c:pt>
                <c:pt idx="1">
                  <c:v>0.0005624074</c:v>
                </c:pt>
                <c:pt idx="2">
                  <c:v>0.0003162851</c:v>
                </c:pt>
                <c:pt idx="3">
                  <c:v>0.0001779023</c:v>
                </c:pt>
                <c:pt idx="4">
                  <c:v>0.0001000038</c:v>
                </c:pt>
                <c:pt idx="5">
                  <c:v>5.624315E-05</c:v>
                </c:pt>
                <c:pt idx="6">
                  <c:v>3.163039E-05</c:v>
                </c:pt>
                <c:pt idx="7">
                  <c:v>1.778991E-05</c:v>
                </c:pt>
                <c:pt idx="8">
                  <c:v>1.000138E-05</c:v>
                </c:pt>
                <c:pt idx="9">
                  <c:v>5.624313E-06</c:v>
                </c:pt>
                <c:pt idx="10">
                  <c:v>3.16354E-06</c:v>
                </c:pt>
                <c:pt idx="11">
                  <c:v>1.778991E-06</c:v>
                </c:pt>
                <c:pt idx="12">
                  <c:v>1.000189E-06</c:v>
                </c:pt>
                <c:pt idx="13">
                  <c:v>5.624813E-07</c:v>
                </c:pt>
                <c:pt idx="14">
                  <c:v>3.163545E-07</c:v>
                </c:pt>
                <c:pt idx="15">
                  <c:v>1.77899E-07</c:v>
                </c:pt>
                <c:pt idx="16">
                  <c:v>1.000239E-07</c:v>
                </c:pt>
                <c:pt idx="17">
                  <c:v>5.625314E-08</c:v>
                </c:pt>
                <c:pt idx="18">
                  <c:v>3.163537E-08</c:v>
                </c:pt>
                <c:pt idx="19">
                  <c:v>1.779495E-08</c:v>
                </c:pt>
                <c:pt idx="20">
                  <c:v>1.00029E-08</c:v>
                </c:pt>
                <c:pt idx="21">
                  <c:v>5.62581E-09</c:v>
                </c:pt>
                <c:pt idx="22">
                  <c:v>3.164041E-09</c:v>
                </c:pt>
                <c:pt idx="23">
                  <c:v>1.779488E-09</c:v>
                </c:pt>
                <c:pt idx="24">
                  <c:v>1.00039E-09</c:v>
                </c:pt>
                <c:pt idx="25">
                  <c:v>5.625811E-10</c:v>
                </c:pt>
                <c:pt idx="26">
                  <c:v>3.164039E-10</c:v>
                </c:pt>
                <c:pt idx="27">
                  <c:v>1.779488E-10</c:v>
                </c:pt>
                <c:pt idx="28">
                  <c:v>1.00044E-10</c:v>
                </c:pt>
                <c:pt idx="29">
                  <c:v>5.626311E-11</c:v>
                </c:pt>
                <c:pt idx="30">
                  <c:v>3.164543E-11</c:v>
                </c:pt>
                <c:pt idx="31">
                  <c:v>1.779491E-11</c:v>
                </c:pt>
                <c:pt idx="32">
                  <c:v>1.000851E-11</c:v>
                </c:pt>
              </c:numCache>
            </c:numRef>
          </c:xVal>
          <c:yVal>
            <c:numRef>
              <c:f>'BA80-CFC-2004'!$T$5:$T$37</c:f>
              <c:numCache>
                <c:ptCount val="33"/>
                <c:pt idx="0">
                  <c:v>5208333.333</c:v>
                </c:pt>
                <c:pt idx="1">
                  <c:v>2941176.471</c:v>
                </c:pt>
                <c:pt idx="2">
                  <c:v>1655629.139</c:v>
                </c:pt>
                <c:pt idx="3">
                  <c:v>932588.588</c:v>
                </c:pt>
                <c:pt idx="4">
                  <c:v>524604.5533</c:v>
                </c:pt>
                <c:pt idx="5">
                  <c:v>294985.805</c:v>
                </c:pt>
                <c:pt idx="6">
                  <c:v>165766.7774</c:v>
                </c:pt>
                <c:pt idx="7">
                  <c:v>93264.80707</c:v>
                </c:pt>
                <c:pt idx="8">
                  <c:v>52370.94326</c:v>
                </c:pt>
                <c:pt idx="9">
                  <c:v>29466.22302</c:v>
                </c:pt>
                <c:pt idx="10">
                  <c:v>16569.2446</c:v>
                </c:pt>
                <c:pt idx="11">
                  <c:v>0</c:v>
                </c:pt>
                <c:pt idx="12">
                  <c:v>5228.409283</c:v>
                </c:pt>
                <c:pt idx="13">
                  <c:v>2937.738939</c:v>
                </c:pt>
                <c:pt idx="14">
                  <c:v>1655.047212</c:v>
                </c:pt>
                <c:pt idx="15">
                  <c:v>925.5868855</c:v>
                </c:pt>
                <c:pt idx="16">
                  <c:v>522.0985018</c:v>
                </c:pt>
                <c:pt idx="17">
                  <c:v>295.3446286</c:v>
                </c:pt>
                <c:pt idx="18">
                  <c:v>165.2681342</c:v>
                </c:pt>
                <c:pt idx="19">
                  <c:v>92.90598685</c:v>
                </c:pt>
                <c:pt idx="20">
                  <c:v>52.72943439</c:v>
                </c:pt>
                <c:pt idx="21">
                  <c:v>29.84393488</c:v>
                </c:pt>
                <c:pt idx="22">
                  <c:v>16.86309181</c:v>
                </c:pt>
                <c:pt idx="23">
                  <c:v>9.58839077</c:v>
                </c:pt>
                <c:pt idx="24">
                  <c:v>5.506867427</c:v>
                </c:pt>
                <c:pt idx="25">
                  <c:v>3.216129603</c:v>
                </c:pt>
                <c:pt idx="26">
                  <c:v>1.914880732</c:v>
                </c:pt>
                <c:pt idx="27">
                  <c:v>1.190875212</c:v>
                </c:pt>
                <c:pt idx="28">
                  <c:v>0.7823456767</c:v>
                </c:pt>
                <c:pt idx="29">
                  <c:v>0.5531566432</c:v>
                </c:pt>
                <c:pt idx="30">
                  <c:v>0.4239433402</c:v>
                </c:pt>
                <c:pt idx="31">
                  <c:v>0.3479787973</c:v>
                </c:pt>
                <c:pt idx="32">
                  <c:v>0.3049953444</c:v>
                </c:pt>
              </c:numCache>
            </c:numRef>
          </c:yVal>
          <c:smooth val="0"/>
        </c:ser>
        <c:ser>
          <c:idx val="4"/>
          <c:order val="4"/>
          <c:tx>
            <c:v>BA80-CFC-Ch4</c:v>
          </c:tx>
          <c:extLst>
            <c:ext xmlns:c14="http://schemas.microsoft.com/office/drawing/2007/8/2/chart" uri="{6F2FDCE9-48DA-4B69-8628-5D25D57E5C99}">
              <c14:invertSolidFillFmt>
                <c14:spPr>
                  <a:solidFill>
                    <a:srgbClr val="000000"/>
                  </a:solidFill>
                </c14:spPr>
              </c14:invertSolidFillFmt>
            </c:ext>
          </c:extLst>
          <c:xVal>
            <c:numRef>
              <c:f>'BA80-CFC-2004'!$V$5:$V$37</c:f>
              <c:numCache>
                <c:ptCount val="33"/>
                <c:pt idx="0">
                  <c:v>0.001000001</c:v>
                </c:pt>
                <c:pt idx="1">
                  <c:v>0.0005624056</c:v>
                </c:pt>
                <c:pt idx="2">
                  <c:v>0.0003162826</c:v>
                </c:pt>
                <c:pt idx="3">
                  <c:v>0.0001779005</c:v>
                </c:pt>
                <c:pt idx="4">
                  <c:v>0.0001000036</c:v>
                </c:pt>
                <c:pt idx="5">
                  <c:v>5.624302E-05</c:v>
                </c:pt>
                <c:pt idx="6">
                  <c:v>3.163017E-05</c:v>
                </c:pt>
                <c:pt idx="7">
                  <c:v>1.778978E-05</c:v>
                </c:pt>
                <c:pt idx="8">
                  <c:v>1.000137E-05</c:v>
                </c:pt>
                <c:pt idx="9">
                  <c:v>5.624298E-06</c:v>
                </c:pt>
                <c:pt idx="10">
                  <c:v>3.163529E-06</c:v>
                </c:pt>
                <c:pt idx="11">
                  <c:v>1.778975E-06</c:v>
                </c:pt>
                <c:pt idx="12">
                  <c:v>1.000188E-06</c:v>
                </c:pt>
                <c:pt idx="13">
                  <c:v>5.624789E-07</c:v>
                </c:pt>
                <c:pt idx="14">
                  <c:v>3.163523E-07</c:v>
                </c:pt>
                <c:pt idx="15">
                  <c:v>1.778974E-07</c:v>
                </c:pt>
                <c:pt idx="16">
                  <c:v>1.000238E-07</c:v>
                </c:pt>
                <c:pt idx="17">
                  <c:v>5.625301E-08</c:v>
                </c:pt>
                <c:pt idx="18">
                  <c:v>3.163527E-08</c:v>
                </c:pt>
                <c:pt idx="19">
                  <c:v>1.779478E-08</c:v>
                </c:pt>
                <c:pt idx="20">
                  <c:v>1.000289E-08</c:v>
                </c:pt>
                <c:pt idx="21">
                  <c:v>5.625802E-09</c:v>
                </c:pt>
                <c:pt idx="22">
                  <c:v>3.164026E-09</c:v>
                </c:pt>
                <c:pt idx="23">
                  <c:v>1.779474E-09</c:v>
                </c:pt>
                <c:pt idx="24">
                  <c:v>1.000389E-09</c:v>
                </c:pt>
                <c:pt idx="25">
                  <c:v>5.625806E-10</c:v>
                </c:pt>
                <c:pt idx="26">
                  <c:v>3.164025E-10</c:v>
                </c:pt>
                <c:pt idx="27">
                  <c:v>1.779475E-10</c:v>
                </c:pt>
                <c:pt idx="28">
                  <c:v>1.000439E-10</c:v>
                </c:pt>
                <c:pt idx="29">
                  <c:v>5.6263E-11</c:v>
                </c:pt>
                <c:pt idx="30">
                  <c:v>3.164527E-11</c:v>
                </c:pt>
                <c:pt idx="31">
                  <c:v>1.779474E-11</c:v>
                </c:pt>
                <c:pt idx="32">
                  <c:v>1.00084E-11</c:v>
                </c:pt>
              </c:numCache>
            </c:numRef>
          </c:xVal>
          <c:yVal>
            <c:numRef>
              <c:f>'BA80-CFC-2004'!$Y$5:$Y$37</c:f>
              <c:numCache>
                <c:ptCount val="33"/>
                <c:pt idx="0">
                  <c:v>4780219.78</c:v>
                </c:pt>
                <c:pt idx="1">
                  <c:v>2702702.703</c:v>
                </c:pt>
                <c:pt idx="2">
                  <c:v>1525788.767</c:v>
                </c:pt>
                <c:pt idx="3">
                  <c:v>859402.7702</c:v>
                </c:pt>
                <c:pt idx="4">
                  <c:v>483139.5912</c:v>
                </c:pt>
                <c:pt idx="5">
                  <c:v>272094.5381</c:v>
                </c:pt>
                <c:pt idx="6">
                  <c:v>152928.9917</c:v>
                </c:pt>
                <c:pt idx="7">
                  <c:v>85969.91256</c:v>
                </c:pt>
                <c:pt idx="8">
                  <c:v>48317.15125</c:v>
                </c:pt>
                <c:pt idx="9">
                  <c:v>27174.53464</c:v>
                </c:pt>
                <c:pt idx="10">
                  <c:v>15287.40579</c:v>
                </c:pt>
                <c:pt idx="11">
                  <c:v>8589.91073</c:v>
                </c:pt>
                <c:pt idx="12">
                  <c:v>4828.481706</c:v>
                </c:pt>
                <c:pt idx="13">
                  <c:v>2716.853035</c:v>
                </c:pt>
                <c:pt idx="14">
                  <c:v>1527.247773</c:v>
                </c:pt>
                <c:pt idx="15">
                  <c:v>859.2595233</c:v>
                </c:pt>
                <c:pt idx="16">
                  <c:v>0</c:v>
                </c:pt>
                <c:pt idx="17">
                  <c:v>271.0022635</c:v>
                </c:pt>
                <c:pt idx="18">
                  <c:v>153.176647</c:v>
                </c:pt>
                <c:pt idx="19">
                  <c:v>85.59365954</c:v>
                </c:pt>
                <c:pt idx="20">
                  <c:v>48.40189014</c:v>
                </c:pt>
                <c:pt idx="21">
                  <c:v>27.25780781</c:v>
                </c:pt>
                <c:pt idx="22">
                  <c:v>15.42126096</c:v>
                </c:pt>
                <c:pt idx="23">
                  <c:v>8.752497511</c:v>
                </c:pt>
                <c:pt idx="24">
                  <c:v>5.001101653</c:v>
                </c:pt>
                <c:pt idx="25">
                  <c:v>2.895081296</c:v>
                </c:pt>
                <c:pt idx="26">
                  <c:v>1.712427706</c:v>
                </c:pt>
                <c:pt idx="27">
                  <c:v>1.049279791</c:v>
                </c:pt>
                <c:pt idx="28">
                  <c:v>0.6773513206</c:v>
                </c:pt>
                <c:pt idx="29">
                  <c:v>0.4646869539</c:v>
                </c:pt>
                <c:pt idx="30">
                  <c:v>0.3450799511</c:v>
                </c:pt>
                <c:pt idx="31">
                  <c:v>0.2774409304</c:v>
                </c:pt>
                <c:pt idx="32">
                  <c:v>0.240716627</c:v>
                </c:pt>
              </c:numCache>
            </c:numRef>
          </c:yVal>
          <c:smooth val="0"/>
        </c:ser>
        <c:axId val="52170237"/>
        <c:axId val="66878950"/>
      </c:scatterChart>
      <c:valAx>
        <c:axId val="52170237"/>
        <c:scaling>
          <c:logBase val="10"/>
          <c:orientation val="minMax"/>
          <c:max val="0.001"/>
        </c:scaling>
        <c:axPos val="b"/>
        <c:title>
          <c:tx>
            <c:rich>
              <a:bodyPr vert="horz" rot="0" anchor="ctr"/>
              <a:lstStyle/>
              <a:p>
                <a:pPr algn="ctr">
                  <a:defRPr/>
                </a:pPr>
                <a:r>
                  <a:rPr lang="en-US"/>
                  <a:t>I in [A]</a:t>
                </a:r>
              </a:p>
            </c:rich>
          </c:tx>
          <c:layout>
            <c:manualLayout>
              <c:xMode val="factor"/>
              <c:yMode val="factor"/>
              <c:x val="0.02975"/>
              <c:y val="0.12625"/>
            </c:manualLayout>
          </c:layout>
          <c:overlay val="0"/>
          <c:spPr>
            <a:noFill/>
            <a:ln>
              <a:noFill/>
            </a:ln>
          </c:spPr>
        </c:title>
        <c:delete val="0"/>
        <c:numFmt formatCode="0.0E+00" sourceLinked="0"/>
        <c:majorTickMark val="out"/>
        <c:minorTickMark val="none"/>
        <c:tickLblPos val="nextTo"/>
        <c:crossAx val="66878950"/>
        <c:crossesAt val="0.01"/>
        <c:crossBetween val="midCat"/>
        <c:dispUnits/>
      </c:valAx>
      <c:valAx>
        <c:axId val="66878950"/>
        <c:scaling>
          <c:logBase val="10"/>
          <c:orientation val="minMax"/>
        </c:scaling>
        <c:axPos val="l"/>
        <c:title>
          <c:tx>
            <c:rich>
              <a:bodyPr vert="horz" rot="0" anchor="ctr"/>
              <a:lstStyle/>
              <a:p>
                <a:pPr algn="ctr">
                  <a:defRPr/>
                </a:pPr>
                <a:r>
                  <a:rPr lang="en-US"/>
                  <a:t>Fout [Hz]</a:t>
                </a:r>
              </a:p>
            </c:rich>
          </c:tx>
          <c:layout>
            <c:manualLayout>
              <c:xMode val="factor"/>
              <c:yMode val="factor"/>
              <c:x val="0.03375"/>
              <c:y val="0.1125"/>
            </c:manualLayout>
          </c:layout>
          <c:overlay val="0"/>
          <c:spPr>
            <a:noFill/>
            <a:ln>
              <a:noFill/>
            </a:ln>
          </c:spPr>
        </c:title>
        <c:majorGridlines/>
        <c:delete val="0"/>
        <c:numFmt formatCode="0.E+00" sourceLinked="0"/>
        <c:majorTickMark val="out"/>
        <c:minorTickMark val="none"/>
        <c:tickLblPos val="nextTo"/>
        <c:crossAx val="52170237"/>
        <c:crossesAt val="1E-11"/>
        <c:crossBetween val="midCat"/>
        <c:dispUnits/>
      </c:valAx>
      <c:spPr>
        <a:solidFill>
          <a:srgbClr val="C0C0C0"/>
        </a:solidFill>
        <a:ln w="12700">
          <a:solidFill>
            <a:srgbClr val="808080"/>
          </a:solidFill>
        </a:ln>
      </c:spPr>
    </c:plotArea>
    <c:legend>
      <c:legendPos val="r"/>
      <c:layout>
        <c:manualLayout>
          <c:xMode val="edge"/>
          <c:yMode val="edge"/>
          <c:x val="0.645"/>
          <c:y val="0.435"/>
          <c:w val="0.2605"/>
          <c:h val="0.33875"/>
        </c:manualLayout>
      </c:layout>
      <c:overlay val="0"/>
    </c:legend>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425"/>
          <c:y val="0.04125"/>
        </c:manualLayout>
      </c:layout>
      <c:spPr>
        <a:noFill/>
        <a:ln>
          <a:noFill/>
        </a:ln>
      </c:spPr>
    </c:title>
    <c:plotArea>
      <c:layout>
        <c:manualLayout>
          <c:xMode val="edge"/>
          <c:yMode val="edge"/>
          <c:x val="0"/>
          <c:y val="0"/>
          <c:w val="0.987"/>
          <c:h val="1"/>
        </c:manualLayout>
      </c:layout>
      <c:barChart>
        <c:barDir val="col"/>
        <c:grouping val="clustered"/>
        <c:varyColors val="0"/>
        <c:ser>
          <c:idx val="0"/>
          <c:order val="0"/>
          <c:tx>
            <c:v>1uA</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Lbls>
            <c:dLbl>
              <c:idx val="1"/>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5"/>
              <c:txPr>
                <a:bodyPr vert="horz" rot="-5400000" anchor="ctr"/>
                <a:lstStyle/>
                <a:p>
                  <a:pPr algn="ctr">
                    <a:defRPr lang="en-US" cap="none" sz="800" b="0" i="0" u="none" baseline="0">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spPr>
              <a:noFill/>
              <a:ln>
                <a:noFill/>
              </a:ln>
            </c:spPr>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Ref>
              <c:f>('BA80-CFC-2004-Comp'!$A$38,'BA80-CFC-2004-Comp'!$F$38,'BA80-CFC-2004-Comp'!$K$38,'BA80-CFC-2004-Comp'!$P$38,'BA80-CFC-2004-Comp'!$U$38,'BA80-CFC-2004-Comp'!$Z$38,'BA80-CFC-2004-Comp'!$AE$38,'BA80-CFC-2004-Comp'!$AJ$38)</c:f>
              <c:strCache>
                <c:ptCount val="8"/>
                <c:pt idx="0">
                  <c:v>IC3</c:v>
                </c:pt>
                <c:pt idx="1">
                  <c:v>new</c:v>
                </c:pt>
                <c:pt idx="2">
                  <c:v>TR1</c:v>
                </c:pt>
                <c:pt idx="3">
                  <c:v>Tr2</c:v>
                </c:pt>
                <c:pt idx="4">
                  <c:v>IC1</c:v>
                </c:pt>
                <c:pt idx="5">
                  <c:v>IC2</c:v>
                </c:pt>
                <c:pt idx="6">
                  <c:v>all rad</c:v>
                </c:pt>
                <c:pt idx="7">
                  <c:v>sum</c:v>
                </c:pt>
              </c:strCache>
            </c:strRef>
          </c:cat>
          <c:val>
            <c:numRef>
              <c:f>('BA80-CFC-2004-Comp'!$A$17,'BA80-CFC-2004-Comp'!$G$17,'BA80-CFC-2004-Comp'!$L$17,'BA80-CFC-2004-Comp'!$Q$17,'BA80-CFC-2004-Comp'!$V$17,'BA80-CFC-2004-Comp'!$AA$17,'BA80-CFC-2004-Comp'!$AF$17,'BA80-CFC-2004-Comp'!$AJ$17)</c:f>
              <c:numCache>
                <c:ptCount val="8"/>
                <c:pt idx="0">
                  <c:v>1.000187E-06</c:v>
                </c:pt>
                <c:pt idx="1">
                  <c:v>1.0060725829226404E-06</c:v>
                </c:pt>
                <c:pt idx="2">
                  <c:v>1.0424785263157737E-06</c:v>
                </c:pt>
                <c:pt idx="3">
                  <c:v>9.82166768504033E-07</c:v>
                </c:pt>
                <c:pt idx="4">
                  <c:v>1.010589656136742E-06</c:v>
                </c:pt>
                <c:pt idx="5">
                  <c:v>1.0066612840657418E-06</c:v>
                </c:pt>
                <c:pt idx="6">
                  <c:v>9.773864642468332E-07</c:v>
                </c:pt>
                <c:pt idx="7">
                  <c:v>1.0014585059285702E-06</c:v>
                </c:pt>
              </c:numCache>
            </c:numRef>
          </c:val>
        </c:ser>
        <c:axId val="24662631"/>
        <c:axId val="20637088"/>
      </c:barChart>
      <c:catAx>
        <c:axId val="24662631"/>
        <c:scaling>
          <c:orientation val="minMax"/>
        </c:scaling>
        <c:axPos val="b"/>
        <c:delete val="0"/>
        <c:numFmt formatCode="General" sourceLinked="1"/>
        <c:majorTickMark val="out"/>
        <c:minorTickMark val="none"/>
        <c:tickLblPos val="nextTo"/>
        <c:crossAx val="20637088"/>
        <c:crosses val="autoZero"/>
        <c:auto val="1"/>
        <c:lblOffset val="100"/>
        <c:noMultiLvlLbl val="0"/>
      </c:catAx>
      <c:valAx>
        <c:axId val="20637088"/>
        <c:scaling>
          <c:orientation val="minMax"/>
          <c:max val="1.05E-06"/>
          <c:min val="9.5E-07"/>
        </c:scaling>
        <c:axPos val="l"/>
        <c:majorGridlines/>
        <c:delete val="0"/>
        <c:numFmt formatCode="0.0E+00" sourceLinked="0"/>
        <c:majorTickMark val="out"/>
        <c:minorTickMark val="none"/>
        <c:tickLblPos val="nextTo"/>
        <c:crossAx val="24662631"/>
        <c:crossesAt val="1"/>
        <c:crossBetween val="between"/>
        <c:dispUnits/>
      </c:valAx>
      <c:spPr>
        <a:solidFill>
          <a:srgbClr val="C0C0C0"/>
        </a:solidFill>
        <a:ln w="12700">
          <a:solidFill>
            <a:srgbClr val="808080"/>
          </a:solidFill>
        </a:ln>
      </c:spPr>
    </c:plotArea>
    <c:legend>
      <c:legendPos val="r"/>
      <c:layout>
        <c:manualLayout>
          <c:xMode val="edge"/>
          <c:yMode val="edge"/>
          <c:x val="0.76875"/>
          <c:y val="0.177"/>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425"/>
          <c:y val="0.04125"/>
        </c:manualLayout>
      </c:layout>
      <c:spPr>
        <a:noFill/>
        <a:ln>
          <a:noFill/>
        </a:ln>
      </c:spPr>
    </c:title>
    <c:plotArea>
      <c:layout>
        <c:manualLayout>
          <c:xMode val="edge"/>
          <c:yMode val="edge"/>
          <c:x val="0"/>
          <c:y val="0"/>
          <c:w val="0.987"/>
          <c:h val="0.99375"/>
        </c:manualLayout>
      </c:layout>
      <c:barChart>
        <c:barDir val="col"/>
        <c:grouping val="clustered"/>
        <c:varyColors val="0"/>
        <c:ser>
          <c:idx val="0"/>
          <c:order val="0"/>
          <c:tx>
            <c:v>10uA</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Lbls>
            <c:dLbl>
              <c:idx val="1"/>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5"/>
              <c:txPr>
                <a:bodyPr vert="horz" rot="-5400000" anchor="ctr"/>
                <a:lstStyle/>
                <a:p>
                  <a:pPr algn="ctr">
                    <a:defRPr lang="en-US" cap="none" sz="800" b="0" i="0" u="none" baseline="0">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spPr>
              <a:noFill/>
              <a:ln>
                <a:noFill/>
              </a:ln>
            </c:spPr>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Ref>
              <c:f>('BA80-CFC-2004-Comp'!$A$38,'BA80-CFC-2004-Comp'!$F$38,'BA80-CFC-2004-Comp'!$K$38,'BA80-CFC-2004-Comp'!$P$38,'BA80-CFC-2004-Comp'!$U$38,'BA80-CFC-2004-Comp'!$Z$38,'BA80-CFC-2004-Comp'!$AE$38,'BA80-CFC-2004-Comp'!$AJ$38)</c:f>
              <c:strCache>
                <c:ptCount val="8"/>
                <c:pt idx="0">
                  <c:v>IC3</c:v>
                </c:pt>
                <c:pt idx="1">
                  <c:v>new</c:v>
                </c:pt>
                <c:pt idx="2">
                  <c:v>TR1</c:v>
                </c:pt>
                <c:pt idx="3">
                  <c:v>Tr2</c:v>
                </c:pt>
                <c:pt idx="4">
                  <c:v>IC1</c:v>
                </c:pt>
                <c:pt idx="5">
                  <c:v>IC2</c:v>
                </c:pt>
                <c:pt idx="6">
                  <c:v>all rad</c:v>
                </c:pt>
                <c:pt idx="7">
                  <c:v>sum</c:v>
                </c:pt>
              </c:strCache>
            </c:strRef>
          </c:cat>
          <c:val>
            <c:numRef>
              <c:f>('BA80-CFC-2004-Comp'!$B$13,'BA80-CFC-2004-Comp'!$G$13,'BA80-CFC-2004-Comp'!$L$13,'BA80-CFC-2004-Comp'!$Q$13,'BA80-CFC-2004-Comp'!$V$13,'BA80-CFC-2004-Comp'!$AA$13,'BA80-CFC-2004-Comp'!$AF$13,'BA80-CFC-2004-Comp'!$AJ$13)</c:f>
              <c:numCache>
                <c:ptCount val="8"/>
                <c:pt idx="0">
                  <c:v>9.659564467309125E-06</c:v>
                </c:pt>
                <c:pt idx="1">
                  <c:v>1.0063712066865656E-05</c:v>
                </c:pt>
                <c:pt idx="2">
                  <c:v>1.0450202329048728E-05</c:v>
                </c:pt>
                <c:pt idx="3">
                  <c:v>9.825100562010786E-06</c:v>
                </c:pt>
                <c:pt idx="4">
                  <c:v>1.0105847129524691E-05</c:v>
                </c:pt>
                <c:pt idx="5">
                  <c:v>1.0067982056838418E-05</c:v>
                </c:pt>
                <c:pt idx="6">
                  <c:v>9.797790296423817E-06</c:v>
                </c:pt>
                <c:pt idx="7">
                  <c:v>1.0021739308946351E-05</c:v>
                </c:pt>
              </c:numCache>
            </c:numRef>
          </c:val>
        </c:ser>
        <c:axId val="51516065"/>
        <c:axId val="60991402"/>
      </c:barChart>
      <c:catAx>
        <c:axId val="51516065"/>
        <c:scaling>
          <c:orientation val="minMax"/>
        </c:scaling>
        <c:axPos val="b"/>
        <c:delete val="0"/>
        <c:numFmt formatCode="General" sourceLinked="1"/>
        <c:majorTickMark val="out"/>
        <c:minorTickMark val="none"/>
        <c:tickLblPos val="nextTo"/>
        <c:crossAx val="60991402"/>
        <c:crosses val="autoZero"/>
        <c:auto val="1"/>
        <c:lblOffset val="100"/>
        <c:noMultiLvlLbl val="0"/>
      </c:catAx>
      <c:valAx>
        <c:axId val="60991402"/>
        <c:scaling>
          <c:orientation val="minMax"/>
          <c:max val="1.05E-05"/>
          <c:min val="9.5E-06"/>
        </c:scaling>
        <c:axPos val="l"/>
        <c:majorGridlines/>
        <c:delete val="0"/>
        <c:numFmt formatCode="0.0E+00" sourceLinked="0"/>
        <c:majorTickMark val="out"/>
        <c:minorTickMark val="none"/>
        <c:tickLblPos val="nextTo"/>
        <c:crossAx val="51516065"/>
        <c:crossesAt val="1"/>
        <c:crossBetween val="between"/>
        <c:dispUnits/>
      </c:valAx>
      <c:spPr>
        <a:solidFill>
          <a:srgbClr val="C0C0C0"/>
        </a:solidFill>
        <a:ln w="12700">
          <a:solidFill>
            <a:srgbClr val="808080"/>
          </a:solidFill>
        </a:ln>
      </c:spPr>
    </c:plotArea>
    <c:legend>
      <c:legendPos val="r"/>
      <c:layout>
        <c:manualLayout>
          <c:xMode val="edge"/>
          <c:yMode val="edge"/>
          <c:x val="0.76875"/>
          <c:y val="0.178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425"/>
          <c:y val="0.04125"/>
        </c:manualLayout>
      </c:layout>
      <c:spPr>
        <a:noFill/>
        <a:ln>
          <a:noFill/>
        </a:ln>
      </c:spPr>
    </c:title>
    <c:plotArea>
      <c:layout>
        <c:manualLayout>
          <c:xMode val="edge"/>
          <c:yMode val="edge"/>
          <c:x val="0"/>
          <c:y val="0"/>
          <c:w val="0.987"/>
          <c:h val="1"/>
        </c:manualLayout>
      </c:layout>
      <c:barChart>
        <c:barDir val="col"/>
        <c:grouping val="clustered"/>
        <c:varyColors val="0"/>
        <c:ser>
          <c:idx val="0"/>
          <c:order val="0"/>
          <c:tx>
            <c:v>100uA</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Lbls>
            <c:dLbl>
              <c:idx val="1"/>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5"/>
              <c:txPr>
                <a:bodyPr vert="horz" rot="-5400000" anchor="ctr"/>
                <a:lstStyle/>
                <a:p>
                  <a:pPr algn="ctr">
                    <a:defRPr lang="en-US" cap="none" sz="800" b="0" i="0" u="none" baseline="0">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spPr>
              <a:noFill/>
              <a:ln>
                <a:noFill/>
              </a:ln>
            </c:spPr>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Ref>
              <c:f>('BA80-CFC-2004-Comp'!$A$38,'BA80-CFC-2004-Comp'!$F$38,'BA80-CFC-2004-Comp'!$K$38,'BA80-CFC-2004-Comp'!$P$38,'BA80-CFC-2004-Comp'!$U$38,'BA80-CFC-2004-Comp'!$Z$38,'BA80-CFC-2004-Comp'!$AE$38,'BA80-CFC-2004-Comp'!$AJ$38)</c:f>
              <c:strCache>
                <c:ptCount val="8"/>
                <c:pt idx="0">
                  <c:v>IC3</c:v>
                </c:pt>
                <c:pt idx="1">
                  <c:v>new</c:v>
                </c:pt>
                <c:pt idx="2">
                  <c:v>TR1</c:v>
                </c:pt>
                <c:pt idx="3">
                  <c:v>Tr2</c:v>
                </c:pt>
                <c:pt idx="4">
                  <c:v>IC1</c:v>
                </c:pt>
                <c:pt idx="5">
                  <c:v>IC2</c:v>
                </c:pt>
                <c:pt idx="6">
                  <c:v>all rad</c:v>
                </c:pt>
                <c:pt idx="7">
                  <c:v>sum</c:v>
                </c:pt>
              </c:strCache>
            </c:strRef>
          </c:cat>
          <c:val>
            <c:numRef>
              <c:f>('BA80-CFC-2004-Comp'!$B$9,'BA80-CFC-2004-Comp'!$G$9,'BA80-CFC-2004-Comp'!$L$9,'BA80-CFC-2004-Comp'!$Q$9,'BA80-CFC-2004-Comp'!$V$9,'BA80-CFC-2004-Comp'!$AA$9,'BA80-CFC-2004-Comp'!$AF$9,'BA80-CFC-2004-Comp'!$AJ$9)</c:f>
              <c:numCache>
                <c:ptCount val="8"/>
                <c:pt idx="0">
                  <c:v>9.655357005925483E-05</c:v>
                </c:pt>
                <c:pt idx="1">
                  <c:v>0.00010063436899597848</c:v>
                </c:pt>
                <c:pt idx="2">
                  <c:v>0.00010459839815544201</c:v>
                </c:pt>
                <c:pt idx="3">
                  <c:v>9.824717139206807E-05</c:v>
                </c:pt>
                <c:pt idx="4">
                  <c:v>0.0001009327758500266</c:v>
                </c:pt>
                <c:pt idx="5">
                  <c:v>0.00010059657513186565</c:v>
                </c:pt>
                <c:pt idx="6">
                  <c:v>9.821026718148292E-05</c:v>
                </c:pt>
                <c:pt idx="7">
                  <c:v>0.00010018569811773143</c:v>
                </c:pt>
              </c:numCache>
            </c:numRef>
          </c:val>
        </c:ser>
        <c:axId val="12051707"/>
        <c:axId val="41356500"/>
      </c:barChart>
      <c:catAx>
        <c:axId val="12051707"/>
        <c:scaling>
          <c:orientation val="minMax"/>
        </c:scaling>
        <c:axPos val="b"/>
        <c:delete val="0"/>
        <c:numFmt formatCode="General" sourceLinked="1"/>
        <c:majorTickMark val="out"/>
        <c:minorTickMark val="none"/>
        <c:tickLblPos val="nextTo"/>
        <c:crossAx val="41356500"/>
        <c:crosses val="autoZero"/>
        <c:auto val="1"/>
        <c:lblOffset val="100"/>
        <c:noMultiLvlLbl val="0"/>
      </c:catAx>
      <c:valAx>
        <c:axId val="41356500"/>
        <c:scaling>
          <c:orientation val="minMax"/>
          <c:max val="0.000105"/>
          <c:min val="9.5E-05"/>
        </c:scaling>
        <c:axPos val="l"/>
        <c:majorGridlines/>
        <c:delete val="0"/>
        <c:numFmt formatCode="0.0E+00" sourceLinked="0"/>
        <c:majorTickMark val="out"/>
        <c:minorTickMark val="none"/>
        <c:tickLblPos val="nextTo"/>
        <c:crossAx val="12051707"/>
        <c:crossesAt val="1"/>
        <c:crossBetween val="between"/>
        <c:dispUnits/>
      </c:valAx>
      <c:spPr>
        <a:solidFill>
          <a:srgbClr val="C0C0C0"/>
        </a:solidFill>
        <a:ln w="12700">
          <a:solidFill>
            <a:srgbClr val="808080"/>
          </a:solidFill>
        </a:ln>
      </c:spPr>
    </c:plotArea>
    <c:legend>
      <c:legendPos val="r"/>
      <c:layout>
        <c:manualLayout>
          <c:xMode val="edge"/>
          <c:yMode val="edge"/>
          <c:x val="0.76875"/>
          <c:y val="0.178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425"/>
          <c:y val="0.04125"/>
        </c:manualLayout>
      </c:layout>
      <c:spPr>
        <a:noFill/>
        <a:ln>
          <a:noFill/>
        </a:ln>
      </c:spPr>
    </c:title>
    <c:plotArea>
      <c:layout>
        <c:manualLayout>
          <c:xMode val="edge"/>
          <c:yMode val="edge"/>
          <c:x val="0"/>
          <c:y val="0"/>
          <c:w val="0.987"/>
          <c:h val="1"/>
        </c:manualLayout>
      </c:layout>
      <c:barChart>
        <c:barDir val="col"/>
        <c:grouping val="clustered"/>
        <c:varyColors val="0"/>
        <c:ser>
          <c:idx val="0"/>
          <c:order val="0"/>
          <c:tx>
            <c:v>1mA</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Lbls>
            <c:dLbl>
              <c:idx val="1"/>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5"/>
              <c:txPr>
                <a:bodyPr vert="horz" rot="-5400000" anchor="ctr"/>
                <a:lstStyle/>
                <a:p>
                  <a:pPr algn="ctr">
                    <a:defRPr lang="en-US" cap="none" sz="800" b="0" i="0" u="none" baseline="0">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spPr>
              <a:noFill/>
              <a:ln>
                <a:noFill/>
              </a:ln>
            </c:spPr>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Ref>
              <c:f>('BA80-CFC-2004-Comp'!$A$38,'BA80-CFC-2004-Comp'!$F$38,'BA80-CFC-2004-Comp'!$K$38,'BA80-CFC-2004-Comp'!$P$38,'BA80-CFC-2004-Comp'!$U$38,'BA80-CFC-2004-Comp'!$Z$38,'BA80-CFC-2004-Comp'!$AE$38,'BA80-CFC-2004-Comp'!$AJ$38)</c:f>
              <c:strCache>
                <c:ptCount val="8"/>
                <c:pt idx="0">
                  <c:v>IC3</c:v>
                </c:pt>
                <c:pt idx="1">
                  <c:v>new</c:v>
                </c:pt>
                <c:pt idx="2">
                  <c:v>TR1</c:v>
                </c:pt>
                <c:pt idx="3">
                  <c:v>Tr2</c:v>
                </c:pt>
                <c:pt idx="4">
                  <c:v>IC1</c:v>
                </c:pt>
                <c:pt idx="5">
                  <c:v>IC2</c:v>
                </c:pt>
                <c:pt idx="6">
                  <c:v>all rad</c:v>
                </c:pt>
                <c:pt idx="7">
                  <c:v>sum</c:v>
                </c:pt>
              </c:strCache>
            </c:strRef>
          </c:cat>
          <c:val>
            <c:numRef>
              <c:f>('BA80-CFC-2004-Comp'!$B$5,'BA80-CFC-2004-Comp'!$G$5,'BA80-CFC-2004-Comp'!$L$5,'BA80-CFC-2004-Comp'!$Q$5,'BA80-CFC-2004-Comp'!$V$5,'BA80-CFC-2004-Comp'!$AA$5,'BA80-CFC-2004-Comp'!$AF$5,'BA80-CFC-2004-Comp'!$AJ$5)</c:f>
              <c:numCache>
                <c:ptCount val="8"/>
                <c:pt idx="0">
                  <c:v>0.0009541173018527956</c:v>
                </c:pt>
                <c:pt idx="1">
                  <c:v>0.0010000330009764503</c:v>
                </c:pt>
                <c:pt idx="2">
                  <c:v>0.001042926768243672</c:v>
                </c:pt>
                <c:pt idx="3">
                  <c:v>0.0009774625031428175</c:v>
                </c:pt>
                <c:pt idx="4">
                  <c:v>0.0010010400835454394</c:v>
                </c:pt>
                <c:pt idx="5">
                  <c:v>0.0009970117532694825</c:v>
                </c:pt>
                <c:pt idx="6">
                  <c:v>0.0009774625031428175</c:v>
                </c:pt>
                <c:pt idx="7">
                  <c:v>0.0009945116820108415</c:v>
                </c:pt>
              </c:numCache>
            </c:numRef>
          </c:val>
        </c:ser>
        <c:axId val="36664181"/>
        <c:axId val="61542174"/>
      </c:barChart>
      <c:catAx>
        <c:axId val="36664181"/>
        <c:scaling>
          <c:orientation val="minMax"/>
        </c:scaling>
        <c:axPos val="b"/>
        <c:delete val="0"/>
        <c:numFmt formatCode="General" sourceLinked="1"/>
        <c:majorTickMark val="out"/>
        <c:minorTickMark val="none"/>
        <c:tickLblPos val="nextTo"/>
        <c:crossAx val="61542174"/>
        <c:crosses val="autoZero"/>
        <c:auto val="1"/>
        <c:lblOffset val="100"/>
        <c:noMultiLvlLbl val="0"/>
      </c:catAx>
      <c:valAx>
        <c:axId val="61542174"/>
        <c:scaling>
          <c:orientation val="minMax"/>
          <c:max val="0.00105"/>
          <c:min val="0.00095"/>
        </c:scaling>
        <c:axPos val="l"/>
        <c:majorGridlines/>
        <c:delete val="0"/>
        <c:numFmt formatCode="0.0E+00" sourceLinked="0"/>
        <c:majorTickMark val="out"/>
        <c:minorTickMark val="none"/>
        <c:tickLblPos val="nextTo"/>
        <c:crossAx val="36664181"/>
        <c:crossesAt val="1"/>
        <c:crossBetween val="between"/>
        <c:dispUnits/>
      </c:valAx>
      <c:spPr>
        <a:solidFill>
          <a:srgbClr val="C0C0C0"/>
        </a:solidFill>
        <a:ln w="12700">
          <a:solidFill>
            <a:srgbClr val="808080"/>
          </a:solidFill>
        </a:ln>
      </c:spPr>
    </c:plotArea>
    <c:legend>
      <c:legendPos val="r"/>
      <c:layout>
        <c:manualLayout>
          <c:xMode val="edge"/>
          <c:yMode val="edge"/>
          <c:x val="0.76875"/>
          <c:y val="0.179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Error = f (I in)</a:t>
            </a:r>
          </a:p>
        </c:rich>
      </c:tx>
      <c:layout>
        <c:manualLayout>
          <c:xMode val="factor"/>
          <c:yMode val="factor"/>
          <c:x val="0.0065"/>
          <c:y val="0.042"/>
        </c:manualLayout>
      </c:layout>
      <c:spPr>
        <a:noFill/>
        <a:ln>
          <a:noFill/>
        </a:ln>
      </c:spPr>
    </c:title>
    <c:plotArea>
      <c:layout>
        <c:manualLayout>
          <c:xMode val="edge"/>
          <c:yMode val="edge"/>
          <c:x val="0"/>
          <c:y val="0"/>
          <c:w val="1"/>
          <c:h val="1"/>
        </c:manualLayout>
      </c:layout>
      <c:scatterChart>
        <c:scatterStyle val="lineMarker"/>
        <c:varyColors val="0"/>
        <c:ser>
          <c:idx val="0"/>
          <c:order val="0"/>
          <c:tx>
            <c:v>BA80-CFC-Ch1</c:v>
          </c:tx>
          <c:extLst>
            <c:ext xmlns:c14="http://schemas.microsoft.com/office/drawing/2007/8/2/chart" uri="{6F2FDCE9-48DA-4B69-8628-5D25D57E5C99}">
              <c14:invertSolidFillFmt>
                <c14:spPr>
                  <a:solidFill>
                    <a:srgbClr val="000000"/>
                  </a:solidFill>
                </c14:spPr>
              </c14:invertSolidFillFmt>
            </c:ext>
          </c:extLst>
          <c:xVal>
            <c:numRef>
              <c:f>'BA80-CFC-2004'!$A$5:$A$37</c:f>
              <c:numCache>
                <c:ptCount val="33"/>
                <c:pt idx="0">
                  <c:v>0.001000015</c:v>
                </c:pt>
                <c:pt idx="1">
                  <c:v>0.0005624221</c:v>
                </c:pt>
                <c:pt idx="2">
                  <c:v>0.0003163014</c:v>
                </c:pt>
                <c:pt idx="3">
                  <c:v>0.000177919</c:v>
                </c:pt>
                <c:pt idx="4">
                  <c:v>0.0001000047</c:v>
                </c:pt>
                <c:pt idx="5">
                  <c:v>5.624438E-05</c:v>
                </c:pt>
                <c:pt idx="6">
                  <c:v>3.163181E-05</c:v>
                </c:pt>
                <c:pt idx="7">
                  <c:v>1.77915E-05</c:v>
                </c:pt>
                <c:pt idx="8">
                  <c:v>1.000147E-05</c:v>
                </c:pt>
                <c:pt idx="9">
                  <c:v>5.624439E-06</c:v>
                </c:pt>
                <c:pt idx="10">
                  <c:v>3.16369E-06</c:v>
                </c:pt>
                <c:pt idx="11">
                  <c:v>1.779143E-06</c:v>
                </c:pt>
                <c:pt idx="12">
                  <c:v>1.000197E-06</c:v>
                </c:pt>
                <c:pt idx="13">
                  <c:v>5.624931E-07</c:v>
                </c:pt>
                <c:pt idx="14">
                  <c:v>3.163676E-07</c:v>
                </c:pt>
                <c:pt idx="15">
                  <c:v>1.779134E-07</c:v>
                </c:pt>
                <c:pt idx="16">
                  <c:v>1.000248E-07</c:v>
                </c:pt>
                <c:pt idx="17">
                  <c:v>5.625435E-08</c:v>
                </c:pt>
                <c:pt idx="18">
                  <c:v>3.163668E-08</c:v>
                </c:pt>
                <c:pt idx="19">
                  <c:v>1.779628E-08</c:v>
                </c:pt>
                <c:pt idx="20">
                  <c:v>1.000298E-08</c:v>
                </c:pt>
                <c:pt idx="21">
                  <c:v>5.625924E-09</c:v>
                </c:pt>
                <c:pt idx="22">
                  <c:v>3.164163E-09</c:v>
                </c:pt>
                <c:pt idx="23">
                  <c:v>1.779618E-09</c:v>
                </c:pt>
                <c:pt idx="24">
                  <c:v>1.000397E-09</c:v>
                </c:pt>
                <c:pt idx="25">
                  <c:v>5.625925E-10</c:v>
                </c:pt>
                <c:pt idx="26">
                  <c:v>3.164159E-10</c:v>
                </c:pt>
                <c:pt idx="27">
                  <c:v>1.779619E-10</c:v>
                </c:pt>
                <c:pt idx="28">
                  <c:v>1.000448E-10</c:v>
                </c:pt>
                <c:pt idx="29">
                  <c:v>5.626413E-11</c:v>
                </c:pt>
                <c:pt idx="30">
                  <c:v>3.164651E-11</c:v>
                </c:pt>
                <c:pt idx="31">
                  <c:v>1.779603E-11</c:v>
                </c:pt>
                <c:pt idx="32">
                  <c:v>1.000974E-11</c:v>
                </c:pt>
              </c:numCache>
            </c:numRef>
          </c:xVal>
          <c:yVal>
            <c:numRef>
              <c:f>'BA80-CFC-2004'!$E$5:$E$37</c:f>
              <c:numCache>
                <c:ptCount val="33"/>
                <c:pt idx="0">
                  <c:v>-2.255215857480385</c:v>
                </c:pt>
                <c:pt idx="1">
                  <c:v>-2.5983055089452485</c:v>
                </c:pt>
                <c:pt idx="2">
                  <c:v>-1.9868984945116268</c:v>
                </c:pt>
                <c:pt idx="3">
                  <c:v>-1.8436142148416261</c:v>
                </c:pt>
                <c:pt idx="4">
                  <c:v>-1.7943484841383188</c:v>
                </c:pt>
                <c:pt idx="5">
                  <c:v>-1.8143111910138583</c:v>
                </c:pt>
                <c:pt idx="6">
                  <c:v>-1.7843270844910817</c:v>
                </c:pt>
                <c:pt idx="7">
                  <c:v>-1.8980524165070733</c:v>
                </c:pt>
                <c:pt idx="8">
                  <c:v>-2.036497670604253</c:v>
                </c:pt>
                <c:pt idx="9">
                  <c:v>-2.033441254663</c:v>
                </c:pt>
                <c:pt idx="10">
                  <c:v>-2.015484917038447</c:v>
                </c:pt>
                <c:pt idx="11">
                  <c:v>-2.192792468706007</c:v>
                </c:pt>
                <c:pt idx="12">
                  <c:v>-2.2806042962703232</c:v>
                </c:pt>
                <c:pt idx="13">
                  <c:v>-2.279844328116149</c:v>
                </c:pt>
                <c:pt idx="14">
                  <c:v>-2.393522517875602</c:v>
                </c:pt>
                <c:pt idx="15">
                  <c:v>-2.2969164993385087</c:v>
                </c:pt>
                <c:pt idx="16">
                  <c:v>-2.4020455906453066</c:v>
                </c:pt>
                <c:pt idx="17">
                  <c:v>-2.377487666119874</c:v>
                </c:pt>
                <c:pt idx="18">
                  <c:v>-2.2367550256984616</c:v>
                </c:pt>
                <c:pt idx="19">
                  <c:v>-2.0573668741072852</c:v>
                </c:pt>
                <c:pt idx="20">
                  <c:v>-1.9578984062922928</c:v>
                </c:pt>
                <c:pt idx="21">
                  <c:v>-1.7085249785295176</c:v>
                </c:pt>
                <c:pt idx="22">
                  <c:v>-0.6986637680313058</c:v>
                </c:pt>
                <c:pt idx="23">
                  <c:v>0.730835445007645</c:v>
                </c:pt>
                <c:pt idx="24">
                  <c:v>3.2321290314476294</c:v>
                </c:pt>
                <c:pt idx="25">
                  <c:v>7.38503620867864</c:v>
                </c:pt>
                <c:pt idx="26">
                  <c:v>15.56697091728276</c:v>
                </c:pt>
                <c:pt idx="27">
                  <c:v>29.35944608850875</c:v>
                </c:pt>
                <c:pt idx="28">
                  <c:v>54.20700245412186</c:v>
                </c:pt>
                <c:pt idx="29">
                  <c:v>98.00050249061515</c:v>
                </c:pt>
                <c:pt idx="30">
                  <c:v>176.3887580922007</c:v>
                </c:pt>
                <c:pt idx="31">
                  <c:v>314.617788751278</c:v>
                </c:pt>
                <c:pt idx="32">
                  <c:v>559.6521912579324</c:v>
                </c:pt>
              </c:numCache>
            </c:numRef>
          </c:yVal>
          <c:smooth val="0"/>
        </c:ser>
        <c:ser>
          <c:idx val="1"/>
          <c:order val="1"/>
          <c:tx>
            <c:v>BA80-CFC-Ch1-new</c:v>
          </c:tx>
          <c:extLst>
            <c:ext xmlns:c14="http://schemas.microsoft.com/office/drawing/2007/8/2/chart" uri="{6F2FDCE9-48DA-4B69-8628-5D25D57E5C99}">
              <c14:invertSolidFillFmt>
                <c14:spPr>
                  <a:solidFill>
                    <a:srgbClr val="000000"/>
                  </a:solidFill>
                </c14:spPr>
              </c14:invertSolidFillFmt>
            </c:ext>
          </c:extLst>
          <c:xVal>
            <c:numRef>
              <c:f>'BA80-CFC-2004'!$F$5:$F$37</c:f>
              <c:numCache>
                <c:ptCount val="33"/>
                <c:pt idx="0">
                  <c:v>0.001000033</c:v>
                </c:pt>
                <c:pt idx="1">
                  <c:v>0.0005624461</c:v>
                </c:pt>
                <c:pt idx="2">
                  <c:v>0.0003163281</c:v>
                </c:pt>
                <c:pt idx="3">
                  <c:v>0.0001779463</c:v>
                </c:pt>
                <c:pt idx="4">
                  <c:v>0.0001000062</c:v>
                </c:pt>
                <c:pt idx="5">
                  <c:v>5.624648E-05</c:v>
                </c:pt>
                <c:pt idx="6">
                  <c:v>3.163405E-05</c:v>
                </c:pt>
                <c:pt idx="7">
                  <c:v>1.779375E-05</c:v>
                </c:pt>
                <c:pt idx="8">
                  <c:v>1.000162E-05</c:v>
                </c:pt>
                <c:pt idx="9">
                  <c:v>5.624639E-06</c:v>
                </c:pt>
                <c:pt idx="10">
                  <c:v>3.163886E-06</c:v>
                </c:pt>
                <c:pt idx="11">
                  <c:v>1.779352E-06</c:v>
                </c:pt>
                <c:pt idx="12">
                  <c:v>1.000212E-06</c:v>
                </c:pt>
                <c:pt idx="13">
                  <c:v>5.625111E-07</c:v>
                </c:pt>
                <c:pt idx="14">
                  <c:v>3.163868E-07</c:v>
                </c:pt>
                <c:pt idx="15">
                  <c:v>1.779337E-07</c:v>
                </c:pt>
                <c:pt idx="16">
                  <c:v>1.000262E-07</c:v>
                </c:pt>
                <c:pt idx="17">
                  <c:v>5.625605E-08</c:v>
                </c:pt>
                <c:pt idx="18">
                  <c:v>3.16386E-08</c:v>
                </c:pt>
                <c:pt idx="19">
                  <c:v>1.77982E-08</c:v>
                </c:pt>
                <c:pt idx="20">
                  <c:v>1.000311E-08</c:v>
                </c:pt>
                <c:pt idx="21">
                  <c:v>5.626093E-09</c:v>
                </c:pt>
                <c:pt idx="22">
                  <c:v>3.164344E-09</c:v>
                </c:pt>
                <c:pt idx="23">
                  <c:v>1.779807E-09</c:v>
                </c:pt>
                <c:pt idx="24">
                  <c:v>1.00041E-09</c:v>
                </c:pt>
                <c:pt idx="25">
                  <c:v>5.626082E-10</c:v>
                </c:pt>
                <c:pt idx="26">
                  <c:v>3.164335E-10</c:v>
                </c:pt>
                <c:pt idx="27">
                  <c:v>1.779801E-10</c:v>
                </c:pt>
                <c:pt idx="28">
                  <c:v>1.000459E-10</c:v>
                </c:pt>
                <c:pt idx="29">
                  <c:v>5.626564E-11</c:v>
                </c:pt>
                <c:pt idx="30">
                  <c:v>3.164818E-11</c:v>
                </c:pt>
                <c:pt idx="31">
                  <c:v>1.77976E-11</c:v>
                </c:pt>
                <c:pt idx="32">
                  <c:v>1.001105E-11</c:v>
                </c:pt>
              </c:numCache>
            </c:numRef>
          </c:xVal>
          <c:yVal>
            <c:numRef>
              <c:f>'BA80-CFC-2004'!$J$5:$J$37</c:f>
              <c:numCache>
                <c:ptCount val="33"/>
                <c:pt idx="0">
                  <c:v>9.764180356608973E-08</c:v>
                </c:pt>
                <c:pt idx="1">
                  <c:v>0.036354336792641974</c:v>
                </c:pt>
                <c:pt idx="2">
                  <c:v>0.37668694834677074</c:v>
                </c:pt>
                <c:pt idx="3">
                  <c:v>0.46411543082339174</c:v>
                </c:pt>
                <c:pt idx="4">
                  <c:v>0.6281300519152555</c:v>
                </c:pt>
                <c:pt idx="5">
                  <c:v>0.6231769350435998</c:v>
                </c:pt>
                <c:pt idx="6">
                  <c:v>0.6228684673414799</c:v>
                </c:pt>
                <c:pt idx="7">
                  <c:v>0.5611027730527147</c:v>
                </c:pt>
                <c:pt idx="8">
                  <c:v>0.6208200958010344</c:v>
                </c:pt>
                <c:pt idx="9">
                  <c:v>0.6170328786034657</c:v>
                </c:pt>
                <c:pt idx="10">
                  <c:v>0.6205852586758951</c:v>
                </c:pt>
                <c:pt idx="11">
                  <c:v>0.6428417528304569</c:v>
                </c:pt>
                <c:pt idx="12">
                  <c:v>0.5859340742402958</c:v>
                </c:pt>
                <c:pt idx="13">
                  <c:v>0.6044283498937363</c:v>
                </c:pt>
                <c:pt idx="14">
                  <c:v>0.6231520089690215</c:v>
                </c:pt>
                <c:pt idx="15">
                  <c:v>0.6206318249982952</c:v>
                </c:pt>
                <c:pt idx="16">
                  <c:v>0.47952629184702267</c:v>
                </c:pt>
                <c:pt idx="17">
                  <c:v>0.5759444667716656</c:v>
                </c:pt>
                <c:pt idx="18">
                  <c:v>0.2978407238116364</c:v>
                </c:pt>
                <c:pt idx="19">
                  <c:v>0.39092502221822445</c:v>
                </c:pt>
                <c:pt idx="20">
                  <c:v>0.5786670082999578</c:v>
                </c:pt>
                <c:pt idx="21">
                  <c:v>0.7785272488596686</c:v>
                </c:pt>
                <c:pt idx="22">
                  <c:v>0.6032161546524633</c:v>
                </c:pt>
                <c:pt idx="23">
                  <c:v>0.5183838488020384</c:v>
                </c:pt>
                <c:pt idx="24">
                  <c:v>0.6093554766947751</c:v>
                </c:pt>
                <c:pt idx="25">
                  <c:v>0.5147276118361761</c:v>
                </c:pt>
                <c:pt idx="26">
                  <c:v>0.6118814696433965</c:v>
                </c:pt>
                <c:pt idx="27">
                  <c:v>0.9349597833177686</c:v>
                </c:pt>
                <c:pt idx="28">
                  <c:v>1.3460855202878892</c:v>
                </c:pt>
                <c:pt idx="29">
                  <c:v>2.0707852708175616</c:v>
                </c:pt>
                <c:pt idx="30">
                  <c:v>3.261775198867224</c:v>
                </c:pt>
                <c:pt idx="31">
                  <c:v>5.579443196043907</c:v>
                </c:pt>
                <c:pt idx="32">
                  <c:v>9.753722204728547</c:v>
                </c:pt>
              </c:numCache>
            </c:numRef>
          </c:yVal>
          <c:smooth val="0"/>
        </c:ser>
        <c:ser>
          <c:idx val="2"/>
          <c:order val="2"/>
          <c:tx>
            <c:v>BA80-CFC-Ch2</c:v>
          </c:tx>
          <c:extLst>
            <c:ext xmlns:c14="http://schemas.microsoft.com/office/drawing/2007/8/2/chart" uri="{6F2FDCE9-48DA-4B69-8628-5D25D57E5C99}">
              <c14:invertSolidFillFmt>
                <c14:spPr>
                  <a:solidFill>
                    <a:srgbClr val="000000"/>
                  </a:solidFill>
                </c14:spPr>
              </c14:invertSolidFillFmt>
            </c:ext>
          </c:extLst>
          <c:xVal>
            <c:numRef>
              <c:f>'BA80-CFC-2004'!$K$5:$K$37</c:f>
              <c:numCache>
                <c:ptCount val="33"/>
                <c:pt idx="0">
                  <c:v>0.00100001</c:v>
                </c:pt>
                <c:pt idx="1">
                  <c:v>0.0005624167</c:v>
                </c:pt>
                <c:pt idx="2">
                  <c:v>0.0003162942</c:v>
                </c:pt>
                <c:pt idx="3">
                  <c:v>0.0001779126</c:v>
                </c:pt>
                <c:pt idx="4">
                  <c:v>0.0001000043</c:v>
                </c:pt>
                <c:pt idx="5">
                  <c:v>5.624388E-05</c:v>
                </c:pt>
                <c:pt idx="6">
                  <c:v>3.163128E-05</c:v>
                </c:pt>
                <c:pt idx="7">
                  <c:v>1.779086E-05</c:v>
                </c:pt>
                <c:pt idx="8">
                  <c:v>1.000144E-05</c:v>
                </c:pt>
                <c:pt idx="9">
                  <c:v>5.624382E-06</c:v>
                </c:pt>
                <c:pt idx="10">
                  <c:v>3.163626E-06</c:v>
                </c:pt>
                <c:pt idx="11">
                  <c:v>1.779073E-06</c:v>
                </c:pt>
                <c:pt idx="12">
                  <c:v>1.000194E-06</c:v>
                </c:pt>
                <c:pt idx="13">
                  <c:v>5.624879E-07</c:v>
                </c:pt>
                <c:pt idx="14">
                  <c:v>3.163621E-07</c:v>
                </c:pt>
                <c:pt idx="15">
                  <c:v>1.779075E-07</c:v>
                </c:pt>
                <c:pt idx="16">
                  <c:v>1.000244E-07</c:v>
                </c:pt>
                <c:pt idx="17">
                  <c:v>5.625378E-08</c:v>
                </c:pt>
                <c:pt idx="18">
                  <c:v>3.163618E-08</c:v>
                </c:pt>
                <c:pt idx="19">
                  <c:v>1.779567E-08</c:v>
                </c:pt>
                <c:pt idx="20">
                  <c:v>1.000294E-08</c:v>
                </c:pt>
                <c:pt idx="21">
                  <c:v>5.625876E-09</c:v>
                </c:pt>
                <c:pt idx="22">
                  <c:v>3.164109E-09</c:v>
                </c:pt>
                <c:pt idx="23">
                  <c:v>1.779568E-09</c:v>
                </c:pt>
                <c:pt idx="24">
                  <c:v>1.000395E-09</c:v>
                </c:pt>
                <c:pt idx="25">
                  <c:v>5.625876E-10</c:v>
                </c:pt>
                <c:pt idx="26">
                  <c:v>3.164109E-10</c:v>
                </c:pt>
                <c:pt idx="27">
                  <c:v>1.779561E-10</c:v>
                </c:pt>
                <c:pt idx="28">
                  <c:v>1.000444E-10</c:v>
                </c:pt>
                <c:pt idx="29">
                  <c:v>5.626368E-11</c:v>
                </c:pt>
                <c:pt idx="30">
                  <c:v>3.164607E-11</c:v>
                </c:pt>
                <c:pt idx="31">
                  <c:v>1.779551E-11</c:v>
                </c:pt>
                <c:pt idx="32">
                  <c:v>1.000919E-11</c:v>
                </c:pt>
              </c:numCache>
            </c:numRef>
          </c:xVal>
          <c:yVal>
            <c:numRef>
              <c:f>'BA80-CFC-2004'!$P$5:$P$37</c:f>
              <c:numCache>
                <c:ptCount val="33"/>
                <c:pt idx="0">
                  <c:v>-5.047449212229516</c:v>
                </c:pt>
                <c:pt idx="1">
                  <c:v>-4.6920505140961435</c:v>
                </c:pt>
                <c:pt idx="2">
                  <c:v>-4.043437425188353</c:v>
                </c:pt>
                <c:pt idx="3">
                  <c:v>-3.9104276965961735</c:v>
                </c:pt>
                <c:pt idx="4">
                  <c:v>-3.8601561829258273</c:v>
                </c:pt>
                <c:pt idx="5">
                  <c:v>-3.832116822089874</c:v>
                </c:pt>
                <c:pt idx="6">
                  <c:v>-3.870405303796648</c:v>
                </c:pt>
                <c:pt idx="7">
                  <c:v>-3.8210780948294025</c:v>
                </c:pt>
                <c:pt idx="8">
                  <c:v>-4.014179525287373</c:v>
                </c:pt>
                <c:pt idx="9">
                  <c:v>-4.043452908991689</c:v>
                </c:pt>
                <c:pt idx="10">
                  <c:v>-3.888449007743464</c:v>
                </c:pt>
                <c:pt idx="11">
                  <c:v>-4.018094511300427</c:v>
                </c:pt>
                <c:pt idx="12">
                  <c:v>-4.152854659607093</c:v>
                </c:pt>
                <c:pt idx="13">
                  <c:v>-4.312577240419133</c:v>
                </c:pt>
                <c:pt idx="14">
                  <c:v>-4.306996213982705</c:v>
                </c:pt>
                <c:pt idx="15">
                  <c:v>-4.227697380459489</c:v>
                </c:pt>
                <c:pt idx="16">
                  <c:v>-4.396607091141929</c:v>
                </c:pt>
                <c:pt idx="17">
                  <c:v>-4.244285041797045</c:v>
                </c:pt>
                <c:pt idx="18">
                  <c:v>-4.137678720529158</c:v>
                </c:pt>
                <c:pt idx="19">
                  <c:v>-4.188217571838194</c:v>
                </c:pt>
                <c:pt idx="20">
                  <c:v>-3.8990337812037943</c:v>
                </c:pt>
                <c:pt idx="21">
                  <c:v>-3.5824395336299837</c:v>
                </c:pt>
                <c:pt idx="22">
                  <c:v>-2.8372904204690315</c:v>
                </c:pt>
                <c:pt idx="23">
                  <c:v>-1.7292535654311432</c:v>
                </c:pt>
                <c:pt idx="24">
                  <c:v>0.2032087333094354</c:v>
                </c:pt>
                <c:pt idx="25">
                  <c:v>3.9042134353049547</c:v>
                </c:pt>
                <c:pt idx="26">
                  <c:v>10.400650272897613</c:v>
                </c:pt>
                <c:pt idx="27">
                  <c:v>21.904554983973647</c:v>
                </c:pt>
                <c:pt idx="28">
                  <c:v>42.34241623083078</c:v>
                </c:pt>
                <c:pt idx="29">
                  <c:v>78.3714542636415</c:v>
                </c:pt>
                <c:pt idx="30">
                  <c:v>142.44264321419192</c:v>
                </c:pt>
                <c:pt idx="31">
                  <c:v>255.47311106627038</c:v>
                </c:pt>
                <c:pt idx="32">
                  <c:v>457.35904675977486</c:v>
                </c:pt>
              </c:numCache>
            </c:numRef>
          </c:yVal>
          <c:smooth val="0"/>
        </c:ser>
        <c:ser>
          <c:idx val="3"/>
          <c:order val="3"/>
          <c:tx>
            <c:v>BA80-CFC-Ch3</c:v>
          </c:tx>
          <c:extLst>
            <c:ext xmlns:c14="http://schemas.microsoft.com/office/drawing/2007/8/2/chart" uri="{6F2FDCE9-48DA-4B69-8628-5D25D57E5C99}">
              <c14:invertSolidFillFmt>
                <c14:spPr>
                  <a:solidFill>
                    <a:srgbClr val="000000"/>
                  </a:solidFill>
                </c14:spPr>
              </c14:invertSolidFillFmt>
            </c:ext>
          </c:extLst>
          <c:xVal>
            <c:numRef>
              <c:f>'BA80-CFC-2004'!$Q$5:$Q$37</c:f>
              <c:numCache>
                <c:ptCount val="33"/>
                <c:pt idx="0">
                  <c:v>0.001000003</c:v>
                </c:pt>
                <c:pt idx="1">
                  <c:v>0.0005624074</c:v>
                </c:pt>
                <c:pt idx="2">
                  <c:v>0.0003162851</c:v>
                </c:pt>
                <c:pt idx="3">
                  <c:v>0.0001779023</c:v>
                </c:pt>
                <c:pt idx="4">
                  <c:v>0.0001000038</c:v>
                </c:pt>
                <c:pt idx="5">
                  <c:v>5.624315E-05</c:v>
                </c:pt>
                <c:pt idx="6">
                  <c:v>3.163039E-05</c:v>
                </c:pt>
                <c:pt idx="7">
                  <c:v>1.778991E-05</c:v>
                </c:pt>
                <c:pt idx="8">
                  <c:v>1.000138E-05</c:v>
                </c:pt>
                <c:pt idx="9">
                  <c:v>5.624313E-06</c:v>
                </c:pt>
                <c:pt idx="10">
                  <c:v>3.16354E-06</c:v>
                </c:pt>
                <c:pt idx="11">
                  <c:v>1.778991E-06</c:v>
                </c:pt>
                <c:pt idx="12">
                  <c:v>1.000189E-06</c:v>
                </c:pt>
                <c:pt idx="13">
                  <c:v>5.624813E-07</c:v>
                </c:pt>
                <c:pt idx="14">
                  <c:v>3.163545E-07</c:v>
                </c:pt>
                <c:pt idx="15">
                  <c:v>1.77899E-07</c:v>
                </c:pt>
                <c:pt idx="16">
                  <c:v>1.000239E-07</c:v>
                </c:pt>
                <c:pt idx="17">
                  <c:v>5.625314E-08</c:v>
                </c:pt>
                <c:pt idx="18">
                  <c:v>3.163537E-08</c:v>
                </c:pt>
                <c:pt idx="19">
                  <c:v>1.779495E-08</c:v>
                </c:pt>
                <c:pt idx="20">
                  <c:v>1.00029E-08</c:v>
                </c:pt>
                <c:pt idx="21">
                  <c:v>5.62581E-09</c:v>
                </c:pt>
                <c:pt idx="22">
                  <c:v>3.164041E-09</c:v>
                </c:pt>
                <c:pt idx="23">
                  <c:v>1.779488E-09</c:v>
                </c:pt>
                <c:pt idx="24">
                  <c:v>1.00039E-09</c:v>
                </c:pt>
                <c:pt idx="25">
                  <c:v>5.625811E-10</c:v>
                </c:pt>
                <c:pt idx="26">
                  <c:v>3.164039E-10</c:v>
                </c:pt>
                <c:pt idx="27">
                  <c:v>1.779488E-10</c:v>
                </c:pt>
                <c:pt idx="28">
                  <c:v>1.00044E-10</c:v>
                </c:pt>
                <c:pt idx="29">
                  <c:v>5.626311E-11</c:v>
                </c:pt>
                <c:pt idx="30">
                  <c:v>3.164543E-11</c:v>
                </c:pt>
                <c:pt idx="31">
                  <c:v>1.779491E-11</c:v>
                </c:pt>
                <c:pt idx="32">
                  <c:v>1.000851E-11</c:v>
                </c:pt>
              </c:numCache>
            </c:numRef>
          </c:xVal>
          <c:yVal>
            <c:numRef>
              <c:f>'BA80-CFC-2004'!$U$5:$U$37</c:f>
              <c:numCache>
                <c:ptCount val="33"/>
                <c:pt idx="0">
                  <c:v>3.855079393686157</c:v>
                </c:pt>
                <c:pt idx="1">
                  <c:v>4.279833801143399</c:v>
                </c:pt>
                <c:pt idx="2">
                  <c:v>4.379353351671234</c:v>
                </c:pt>
                <c:pt idx="3">
                  <c:v>4.529484239494485</c:v>
                </c:pt>
                <c:pt idx="4">
                  <c:v>4.603406162323168</c:v>
                </c:pt>
                <c:pt idx="5">
                  <c:v>4.583158885183238</c:v>
                </c:pt>
                <c:pt idx="6">
                  <c:v>4.501667775456473</c:v>
                </c:pt>
                <c:pt idx="7">
                  <c:v>4.538031744062461</c:v>
                </c:pt>
                <c:pt idx="8">
                  <c:v>4.414482721442812</c:v>
                </c:pt>
                <c:pt idx="9">
                  <c:v>4.468477040306204</c:v>
                </c:pt>
                <c:pt idx="10">
                  <c:v>4.43826605003829</c:v>
                </c:pt>
                <c:pt idx="11">
                  <c:v>0</c:v>
                </c:pt>
                <c:pt idx="12">
                  <c:v>4.236009515286952</c:v>
                </c:pt>
                <c:pt idx="13">
                  <c:v>4.144271115161305</c:v>
                </c:pt>
                <c:pt idx="14">
                  <c:v>4.319775604891904</c:v>
                </c:pt>
                <c:pt idx="15">
                  <c:v>3.746620668536052</c:v>
                </c:pt>
                <c:pt idx="16">
                  <c:v>4.082792744331714</c:v>
                </c:pt>
                <c:pt idx="17">
                  <c:v>4.6917793315040495</c:v>
                </c:pt>
                <c:pt idx="18">
                  <c:v>4.170915173944939</c:v>
                </c:pt>
                <c:pt idx="19">
                  <c:v>4.106345720049779</c:v>
                </c:pt>
                <c:pt idx="20">
                  <c:v>5.1132488180068805</c:v>
                </c:pt>
                <c:pt idx="21">
                  <c:v>5.7794480765225265</c:v>
                </c:pt>
                <c:pt idx="22">
                  <c:v>6.273595892293119</c:v>
                </c:pt>
                <c:pt idx="23">
                  <c:v>7.4436949575453575</c:v>
                </c:pt>
                <c:pt idx="24">
                  <c:v>9.76542245356059</c:v>
                </c:pt>
                <c:pt idx="25">
                  <c:v>13.993129674243058</c:v>
                </c:pt>
                <c:pt idx="26">
                  <c:v>20.67857544823373</c:v>
                </c:pt>
                <c:pt idx="27">
                  <c:v>33.4447417505807</c:v>
                </c:pt>
                <c:pt idx="28">
                  <c:v>55.93295645705223</c:v>
                </c:pt>
                <c:pt idx="29">
                  <c:v>96.04450399897681</c:v>
                </c:pt>
                <c:pt idx="30">
                  <c:v>167.13272210219463</c:v>
                </c:pt>
                <c:pt idx="31">
                  <c:v>289.9305484508534</c:v>
                </c:pt>
                <c:pt idx="32">
                  <c:v>507.65077530875953</c:v>
                </c:pt>
              </c:numCache>
            </c:numRef>
          </c:yVal>
          <c:smooth val="0"/>
        </c:ser>
        <c:ser>
          <c:idx val="4"/>
          <c:order val="4"/>
          <c:tx>
            <c:v>BA80-CFC-Ch4</c:v>
          </c:tx>
          <c:extLst>
            <c:ext xmlns:c14="http://schemas.microsoft.com/office/drawing/2007/8/2/chart" uri="{6F2FDCE9-48DA-4B69-8628-5D25D57E5C99}">
              <c14:invertSolidFillFmt>
                <c14:spPr>
                  <a:solidFill>
                    <a:srgbClr val="000000"/>
                  </a:solidFill>
                </c14:spPr>
              </c14:invertSolidFillFmt>
            </c:ext>
          </c:extLst>
          <c:xVal>
            <c:numRef>
              <c:f>'BA80-CFC-2004'!$V$5:$V$37</c:f>
              <c:numCache>
                <c:ptCount val="33"/>
                <c:pt idx="0">
                  <c:v>0.001000001</c:v>
                </c:pt>
                <c:pt idx="1">
                  <c:v>0.0005624056</c:v>
                </c:pt>
                <c:pt idx="2">
                  <c:v>0.0003162826</c:v>
                </c:pt>
                <c:pt idx="3">
                  <c:v>0.0001779005</c:v>
                </c:pt>
                <c:pt idx="4">
                  <c:v>0.0001000036</c:v>
                </c:pt>
                <c:pt idx="5">
                  <c:v>5.624302E-05</c:v>
                </c:pt>
                <c:pt idx="6">
                  <c:v>3.163017E-05</c:v>
                </c:pt>
                <c:pt idx="7">
                  <c:v>1.778978E-05</c:v>
                </c:pt>
                <c:pt idx="8">
                  <c:v>1.000137E-05</c:v>
                </c:pt>
                <c:pt idx="9">
                  <c:v>5.624298E-06</c:v>
                </c:pt>
                <c:pt idx="10">
                  <c:v>3.163529E-06</c:v>
                </c:pt>
                <c:pt idx="11">
                  <c:v>1.778975E-06</c:v>
                </c:pt>
                <c:pt idx="12">
                  <c:v>1.000188E-06</c:v>
                </c:pt>
                <c:pt idx="13">
                  <c:v>5.624789E-07</c:v>
                </c:pt>
                <c:pt idx="14">
                  <c:v>3.163523E-07</c:v>
                </c:pt>
                <c:pt idx="15">
                  <c:v>1.778974E-07</c:v>
                </c:pt>
                <c:pt idx="16">
                  <c:v>1.000238E-07</c:v>
                </c:pt>
                <c:pt idx="17">
                  <c:v>5.625301E-08</c:v>
                </c:pt>
                <c:pt idx="18">
                  <c:v>3.163527E-08</c:v>
                </c:pt>
                <c:pt idx="19">
                  <c:v>1.779478E-08</c:v>
                </c:pt>
                <c:pt idx="20">
                  <c:v>1.000289E-08</c:v>
                </c:pt>
                <c:pt idx="21">
                  <c:v>5.625802E-09</c:v>
                </c:pt>
                <c:pt idx="22">
                  <c:v>3.164026E-09</c:v>
                </c:pt>
                <c:pt idx="23">
                  <c:v>1.779474E-09</c:v>
                </c:pt>
                <c:pt idx="24">
                  <c:v>1.000389E-09</c:v>
                </c:pt>
                <c:pt idx="25">
                  <c:v>5.625806E-10</c:v>
                </c:pt>
                <c:pt idx="26">
                  <c:v>3.164025E-10</c:v>
                </c:pt>
                <c:pt idx="27">
                  <c:v>1.779475E-10</c:v>
                </c:pt>
                <c:pt idx="28">
                  <c:v>1.000439E-10</c:v>
                </c:pt>
                <c:pt idx="29">
                  <c:v>5.6263E-11</c:v>
                </c:pt>
                <c:pt idx="30">
                  <c:v>3.164527E-11</c:v>
                </c:pt>
                <c:pt idx="31">
                  <c:v>1.779474E-11</c:v>
                </c:pt>
                <c:pt idx="32">
                  <c:v>1.00084E-11</c:v>
                </c:pt>
              </c:numCache>
            </c:numRef>
          </c:xVal>
          <c:yVal>
            <c:numRef>
              <c:f>'BA80-CFC-2004'!$Z$5:$Z$37</c:f>
              <c:numCache>
                <c:ptCount val="33"/>
                <c:pt idx="0">
                  <c:v>-4.681389241185548</c:v>
                </c:pt>
                <c:pt idx="1">
                  <c:v>-4.174981170735145</c:v>
                </c:pt>
                <c:pt idx="2">
                  <c:v>-3.8056893609985605</c:v>
                </c:pt>
                <c:pt idx="3">
                  <c:v>-3.6725964590597306</c:v>
                </c:pt>
                <c:pt idx="4">
                  <c:v>-3.6642979060327625</c:v>
                </c:pt>
                <c:pt idx="5">
                  <c:v>-3.5324018923126794</c:v>
                </c:pt>
                <c:pt idx="6">
                  <c:v>-3.5907792208823732</c:v>
                </c:pt>
                <c:pt idx="7">
                  <c:v>-3.637916545488807</c:v>
                </c:pt>
                <c:pt idx="8">
                  <c:v>-3.66766216878434</c:v>
                </c:pt>
                <c:pt idx="9">
                  <c:v>-3.6561347719886577</c:v>
                </c:pt>
                <c:pt idx="10">
                  <c:v>-3.6410081928761335</c:v>
                </c:pt>
                <c:pt idx="11">
                  <c:v>-3.7171184828832344</c:v>
                </c:pt>
                <c:pt idx="12">
                  <c:v>-3.737037210430815</c:v>
                </c:pt>
                <c:pt idx="13">
                  <c:v>-3.685830426675048</c:v>
                </c:pt>
                <c:pt idx="14">
                  <c:v>-3.734919592135556</c:v>
                </c:pt>
                <c:pt idx="15">
                  <c:v>-3.6869741953695994</c:v>
                </c:pt>
                <c:pt idx="16">
                  <c:v>0</c:v>
                </c:pt>
                <c:pt idx="17">
                  <c:v>-3.936716676269123</c:v>
                </c:pt>
                <c:pt idx="18">
                  <c:v>-3.4502203487369534</c:v>
                </c:pt>
                <c:pt idx="19">
                  <c:v>-4.086609031719895</c:v>
                </c:pt>
                <c:pt idx="20">
                  <c:v>-3.513377933700612</c:v>
                </c:pt>
                <c:pt idx="21">
                  <c:v>-3.386735775874477</c:v>
                </c:pt>
                <c:pt idx="22">
                  <c:v>-2.812565842658544</c:v>
                </c:pt>
                <c:pt idx="23">
                  <c:v>-1.9222209604760603</c:v>
                </c:pt>
                <c:pt idx="24">
                  <c:v>-0.3156346713840825</c:v>
                </c:pt>
                <c:pt idx="25">
                  <c:v>2.613921588573982</c:v>
                </c:pt>
                <c:pt idx="26">
                  <c:v>7.920168109057163</c:v>
                </c:pt>
                <c:pt idx="27">
                  <c:v>17.578980777492937</c:v>
                </c:pt>
                <c:pt idx="28">
                  <c:v>35.00617783409191</c:v>
                </c:pt>
                <c:pt idx="29">
                  <c:v>64.69024212334719</c:v>
                </c:pt>
                <c:pt idx="30">
                  <c:v>117.44087951492168</c:v>
                </c:pt>
                <c:pt idx="31">
                  <c:v>210.89172243800186</c:v>
                </c:pt>
                <c:pt idx="32">
                  <c:v>379.59175557808646</c:v>
                </c:pt>
              </c:numCache>
            </c:numRef>
          </c:yVal>
          <c:smooth val="0"/>
        </c:ser>
        <c:axId val="65039639"/>
        <c:axId val="48485840"/>
      </c:scatterChart>
      <c:valAx>
        <c:axId val="65039639"/>
        <c:scaling>
          <c:logBase val="10"/>
          <c:orientation val="minMax"/>
          <c:max val="0.001"/>
        </c:scaling>
        <c:axPos val="b"/>
        <c:title>
          <c:tx>
            <c:rich>
              <a:bodyPr vert="horz" rot="0" anchor="ctr"/>
              <a:lstStyle/>
              <a:p>
                <a:pPr algn="ctr">
                  <a:defRPr/>
                </a:pPr>
                <a:r>
                  <a:rPr lang="en-US"/>
                  <a:t>I in [A]</a:t>
                </a:r>
              </a:p>
            </c:rich>
          </c:tx>
          <c:layout>
            <c:manualLayout>
              <c:xMode val="factor"/>
              <c:yMode val="factor"/>
              <c:x val="0.0375"/>
              <c:y val="0.125"/>
            </c:manualLayout>
          </c:layout>
          <c:overlay val="0"/>
          <c:spPr>
            <a:noFill/>
            <a:ln>
              <a:noFill/>
            </a:ln>
          </c:spPr>
        </c:title>
        <c:delete val="0"/>
        <c:numFmt formatCode="0.E+00" sourceLinked="0"/>
        <c:majorTickMark val="out"/>
        <c:minorTickMark val="none"/>
        <c:tickLblPos val="nextTo"/>
        <c:crossAx val="48485840"/>
        <c:crossesAt val="0"/>
        <c:crossBetween val="midCat"/>
        <c:dispUnits/>
      </c:valAx>
      <c:valAx>
        <c:axId val="48485840"/>
        <c:scaling>
          <c:orientation val="minMax"/>
          <c:min val="0"/>
        </c:scaling>
        <c:axPos val="l"/>
        <c:title>
          <c:tx>
            <c:rich>
              <a:bodyPr vert="horz" rot="0" anchor="ctr"/>
              <a:lstStyle/>
              <a:p>
                <a:pPr algn="ctr">
                  <a:defRPr/>
                </a:pPr>
                <a:r>
                  <a:rPr lang="en-US"/>
                  <a:t>ERROR [%]</a:t>
                </a:r>
              </a:p>
            </c:rich>
          </c:tx>
          <c:layout>
            <c:manualLayout>
              <c:xMode val="factor"/>
              <c:yMode val="factor"/>
              <c:x val="0.04075"/>
              <c:y val="0.1155"/>
            </c:manualLayout>
          </c:layout>
          <c:overlay val="0"/>
          <c:spPr>
            <a:noFill/>
            <a:ln>
              <a:noFill/>
            </a:ln>
          </c:spPr>
        </c:title>
        <c:majorGridlines/>
        <c:delete val="0"/>
        <c:numFmt formatCode="0.0" sourceLinked="0"/>
        <c:majorTickMark val="out"/>
        <c:minorTickMark val="none"/>
        <c:tickLblPos val="nextTo"/>
        <c:crossAx val="65039639"/>
        <c:crossesAt val="1E-11"/>
        <c:crossBetween val="midCat"/>
        <c:dispUnits/>
      </c:valAx>
      <c:spPr>
        <a:solidFill>
          <a:srgbClr val="C0C0C0"/>
        </a:solidFill>
        <a:ln w="12700">
          <a:solidFill>
            <a:srgbClr val="808080"/>
          </a:solidFill>
        </a:ln>
      </c:spPr>
    </c:plotArea>
    <c:legend>
      <c:legendPos val="r"/>
      <c:layout>
        <c:manualLayout>
          <c:xMode val="edge"/>
          <c:yMode val="edge"/>
          <c:x val="0.59325"/>
          <c:y val="0.23775"/>
          <c:w val="0.31475"/>
          <c:h val="0.3325"/>
        </c:manualLayout>
      </c:layout>
      <c:overlay val="0"/>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F out = f (I in)</a:t>
            </a:r>
          </a:p>
        </c:rich>
      </c:tx>
      <c:layout>
        <c:manualLayout>
          <c:xMode val="factor"/>
          <c:yMode val="factor"/>
          <c:x val="0.0315"/>
          <c:y val="0.032"/>
        </c:manualLayout>
      </c:layout>
      <c:spPr>
        <a:noFill/>
        <a:ln>
          <a:noFill/>
        </a:ln>
      </c:spPr>
    </c:title>
    <c:plotArea>
      <c:layout>
        <c:manualLayout>
          <c:xMode val="edge"/>
          <c:yMode val="edge"/>
          <c:x val="0"/>
          <c:y val="0"/>
          <c:w val="1"/>
          <c:h val="1"/>
        </c:manualLayout>
      </c:layout>
      <c:scatterChart>
        <c:scatterStyle val="lineMarker"/>
        <c:varyColors val="0"/>
        <c:ser>
          <c:idx val="0"/>
          <c:order val="0"/>
          <c:tx>
            <c:v>BA80-CFC-Ch1-IC3-rad</c:v>
          </c:tx>
          <c:extLst>
            <c:ext xmlns:c14="http://schemas.microsoft.com/office/drawing/2007/8/2/chart" uri="{6F2FDCE9-48DA-4B69-8628-5D25D57E5C99}">
              <c14:invertSolidFillFmt>
                <c14:spPr>
                  <a:solidFill>
                    <a:srgbClr val="000000"/>
                  </a:solidFill>
                </c14:spPr>
              </c14:invertSolidFillFmt>
            </c:ext>
          </c:extLst>
          <c:xVal>
            <c:numRef>
              <c:f>'BA80-CFC-2004-Comp'!$A$5:$A$37</c:f>
              <c:numCache>
                <c:ptCount val="33"/>
                <c:pt idx="0">
                  <c:v>0.001000001</c:v>
                </c:pt>
                <c:pt idx="1">
                  <c:v>0.0005624038</c:v>
                </c:pt>
                <c:pt idx="2">
                  <c:v>0.0003162807</c:v>
                </c:pt>
                <c:pt idx="3">
                  <c:v>0.0001778975</c:v>
                </c:pt>
                <c:pt idx="4">
                  <c:v>0.0001000035</c:v>
                </c:pt>
                <c:pt idx="5">
                  <c:v>5.624277E-05</c:v>
                </c:pt>
                <c:pt idx="6">
                  <c:v>3.162998E-05</c:v>
                </c:pt>
                <c:pt idx="7">
                  <c:v>1.778948E-05</c:v>
                </c:pt>
                <c:pt idx="8">
                  <c:v>1.000136E-05</c:v>
                </c:pt>
                <c:pt idx="9">
                  <c:v>5.624284E-06</c:v>
                </c:pt>
                <c:pt idx="10">
                  <c:v>3.163507E-06</c:v>
                </c:pt>
                <c:pt idx="11">
                  <c:v>1.778952E-06</c:v>
                </c:pt>
                <c:pt idx="12">
                  <c:v>1.000187E-06</c:v>
                </c:pt>
                <c:pt idx="13">
                  <c:v>5.624779E-07</c:v>
                </c:pt>
                <c:pt idx="14">
                  <c:v>3.163501E-07</c:v>
                </c:pt>
                <c:pt idx="15">
                  <c:v>1.77895E-07</c:v>
                </c:pt>
                <c:pt idx="16">
                  <c:v>1.000238E-07</c:v>
                </c:pt>
                <c:pt idx="17">
                  <c:v>5.625285E-08</c:v>
                </c:pt>
                <c:pt idx="18">
                  <c:v>3.163506E-08</c:v>
                </c:pt>
                <c:pt idx="19">
                  <c:v>1.779451E-08</c:v>
                </c:pt>
                <c:pt idx="20">
                  <c:v>1.000288E-08</c:v>
                </c:pt>
                <c:pt idx="21">
                  <c:v>5.625789E-09</c:v>
                </c:pt>
                <c:pt idx="22">
                  <c:v>3.164007E-09</c:v>
                </c:pt>
                <c:pt idx="23">
                  <c:v>1.77945E-09</c:v>
                </c:pt>
                <c:pt idx="24">
                  <c:v>1.000389E-09</c:v>
                </c:pt>
                <c:pt idx="25">
                  <c:v>5.625789E-10</c:v>
                </c:pt>
                <c:pt idx="26">
                  <c:v>3.164002E-10</c:v>
                </c:pt>
                <c:pt idx="27">
                  <c:v>1.779457E-10</c:v>
                </c:pt>
                <c:pt idx="28">
                  <c:v>1.000439E-10</c:v>
                </c:pt>
                <c:pt idx="29">
                  <c:v>5.626287E-11</c:v>
                </c:pt>
                <c:pt idx="30">
                  <c:v>3.164516E-11</c:v>
                </c:pt>
                <c:pt idx="31">
                  <c:v>1.779456E-11</c:v>
                </c:pt>
                <c:pt idx="32">
                  <c:v>1.000825E-11</c:v>
                </c:pt>
              </c:numCache>
            </c:numRef>
          </c:xVal>
          <c:yVal>
            <c:numRef>
              <c:f>'BA80-CFC-2004-Comp'!$D$5:$D$37</c:f>
              <c:numCache>
                <c:ptCount val="33"/>
                <c:pt idx="0">
                  <c:v>4784884.926</c:v>
                </c:pt>
                <c:pt idx="1">
                  <c:v>2702702.703</c:v>
                </c:pt>
                <c:pt idx="2">
                  <c:v>1525788.767</c:v>
                </c:pt>
                <c:pt idx="3">
                  <c:v>861327.5916</c:v>
                </c:pt>
                <c:pt idx="4">
                  <c:v>484214.8036</c:v>
                </c:pt>
                <c:pt idx="5">
                  <c:v>272391.1164</c:v>
                </c:pt>
                <c:pt idx="6">
                  <c:v>153158.6067</c:v>
                </c:pt>
                <c:pt idx="7">
                  <c:v>86177.32063</c:v>
                </c:pt>
                <c:pt idx="8">
                  <c:v>48442.58072</c:v>
                </c:pt>
                <c:pt idx="9">
                  <c:v>27234.15942</c:v>
                </c:pt>
                <c:pt idx="10">
                  <c:v>15317.40901</c:v>
                </c:pt>
                <c:pt idx="11">
                  <c:v>8613.651104</c:v>
                </c:pt>
                <c:pt idx="12">
                  <c:v>4841.448917</c:v>
                </c:pt>
                <c:pt idx="13">
                  <c:v>2722.579199</c:v>
                </c:pt>
                <c:pt idx="14">
                  <c:v>1530.637623</c:v>
                </c:pt>
                <c:pt idx="15">
                  <c:v>861.2560123</c:v>
                </c:pt>
                <c:pt idx="16">
                  <c:v>483.733649</c:v>
                </c:pt>
                <c:pt idx="17">
                  <c:v>0</c:v>
                </c:pt>
                <c:pt idx="18">
                  <c:v>152.9904487</c:v>
                </c:pt>
                <c:pt idx="19">
                  <c:v>86.0676849</c:v>
                </c:pt>
                <c:pt idx="20">
                  <c:v>48.38905584</c:v>
                </c:pt>
                <c:pt idx="21">
                  <c:v>27.21506316</c:v>
                </c:pt>
                <c:pt idx="22">
                  <c:v>15.31463894</c:v>
                </c:pt>
                <c:pt idx="23">
                  <c:v>8.60189364</c:v>
                </c:pt>
                <c:pt idx="24">
                  <c:v>4.841209889</c:v>
                </c:pt>
                <c:pt idx="25">
                  <c:v>2.702058245</c:v>
                </c:pt>
                <c:pt idx="26">
                  <c:v>1.535707079</c:v>
                </c:pt>
                <c:pt idx="27">
                  <c:v>0.8629815639</c:v>
                </c:pt>
                <c:pt idx="28">
                  <c:v>0.4870547724</c:v>
                </c:pt>
                <c:pt idx="29">
                  <c:v>0.2758278193</c:v>
                </c:pt>
                <c:pt idx="30">
                  <c:v>0.1567993566</c:v>
                </c:pt>
                <c:pt idx="31">
                  <c:v>0.08994635188</c:v>
                </c:pt>
                <c:pt idx="32">
                  <c:v>0.0523968342</c:v>
                </c:pt>
              </c:numCache>
            </c:numRef>
          </c:yVal>
          <c:smooth val="0"/>
        </c:ser>
        <c:ser>
          <c:idx val="1"/>
          <c:order val="1"/>
          <c:tx>
            <c:v>BA80-CFC-Ch1-new</c:v>
          </c:tx>
          <c:extLst>
            <c:ext xmlns:c14="http://schemas.microsoft.com/office/drawing/2007/8/2/chart" uri="{6F2FDCE9-48DA-4B69-8628-5D25D57E5C99}">
              <c14:invertSolidFillFmt>
                <c14:spPr>
                  <a:solidFill>
                    <a:srgbClr val="000000"/>
                  </a:solidFill>
                </c14:spPr>
              </c14:invertSolidFillFmt>
            </c:ext>
          </c:extLst>
          <c:xVal>
            <c:numRef>
              <c:f>'BA80-CFC-2004-Comp'!$F$5:$F$37</c:f>
              <c:numCache>
                <c:ptCount val="33"/>
                <c:pt idx="0">
                  <c:v>0.001000033</c:v>
                </c:pt>
                <c:pt idx="1">
                  <c:v>0.0005624461</c:v>
                </c:pt>
                <c:pt idx="2">
                  <c:v>0.0003163281</c:v>
                </c:pt>
                <c:pt idx="3">
                  <c:v>0.0001779463</c:v>
                </c:pt>
                <c:pt idx="4">
                  <c:v>0.0001000062</c:v>
                </c:pt>
                <c:pt idx="5">
                  <c:v>5.624648E-05</c:v>
                </c:pt>
                <c:pt idx="6">
                  <c:v>3.163405E-05</c:v>
                </c:pt>
                <c:pt idx="7">
                  <c:v>1.779375E-05</c:v>
                </c:pt>
                <c:pt idx="8">
                  <c:v>1.000162E-05</c:v>
                </c:pt>
                <c:pt idx="9">
                  <c:v>5.624639E-06</c:v>
                </c:pt>
                <c:pt idx="10">
                  <c:v>3.163886E-06</c:v>
                </c:pt>
                <c:pt idx="11">
                  <c:v>1.779352E-06</c:v>
                </c:pt>
                <c:pt idx="12">
                  <c:v>1.000212E-06</c:v>
                </c:pt>
                <c:pt idx="13">
                  <c:v>5.625111E-07</c:v>
                </c:pt>
                <c:pt idx="14">
                  <c:v>3.163868E-07</c:v>
                </c:pt>
                <c:pt idx="15">
                  <c:v>1.779337E-07</c:v>
                </c:pt>
                <c:pt idx="16">
                  <c:v>1.000262E-07</c:v>
                </c:pt>
                <c:pt idx="17">
                  <c:v>5.625605E-08</c:v>
                </c:pt>
                <c:pt idx="18">
                  <c:v>3.16386E-08</c:v>
                </c:pt>
                <c:pt idx="19">
                  <c:v>1.77982E-08</c:v>
                </c:pt>
                <c:pt idx="20">
                  <c:v>1.000311E-08</c:v>
                </c:pt>
                <c:pt idx="21">
                  <c:v>5.626093E-09</c:v>
                </c:pt>
                <c:pt idx="22">
                  <c:v>3.164344E-09</c:v>
                </c:pt>
                <c:pt idx="23">
                  <c:v>1.779807E-09</c:v>
                </c:pt>
                <c:pt idx="24">
                  <c:v>1.00041E-09</c:v>
                </c:pt>
                <c:pt idx="25">
                  <c:v>5.626082E-10</c:v>
                </c:pt>
                <c:pt idx="26">
                  <c:v>3.164335E-10</c:v>
                </c:pt>
                <c:pt idx="27">
                  <c:v>1.779801E-10</c:v>
                </c:pt>
                <c:pt idx="28">
                  <c:v>1.000459E-10</c:v>
                </c:pt>
                <c:pt idx="29">
                  <c:v>5.626564E-11</c:v>
                </c:pt>
                <c:pt idx="30">
                  <c:v>3.164818E-11</c:v>
                </c:pt>
                <c:pt idx="31">
                  <c:v>1.77976E-11</c:v>
                </c:pt>
                <c:pt idx="32">
                  <c:v>1.001105E-11</c:v>
                </c:pt>
              </c:numCache>
            </c:numRef>
          </c:xVal>
          <c:yVal>
            <c:numRef>
              <c:f>'BA80-CFC-2004-Comp'!$I$5:$I$37</c:f>
              <c:numCache>
                <c:ptCount val="33"/>
                <c:pt idx="0">
                  <c:v>5015151.515</c:v>
                </c:pt>
                <c:pt idx="1">
                  <c:v>2821684.758</c:v>
                </c:pt>
                <c:pt idx="2">
                  <c:v>1592356.688</c:v>
                </c:pt>
                <c:pt idx="3">
                  <c:v>896539.9638</c:v>
                </c:pt>
                <c:pt idx="4">
                  <c:v>504679.9532</c:v>
                </c:pt>
                <c:pt idx="5">
                  <c:v>283833.1389</c:v>
                </c:pt>
                <c:pt idx="6">
                  <c:v>159632.4638</c:v>
                </c:pt>
                <c:pt idx="7">
                  <c:v>89736.10976</c:v>
                </c:pt>
                <c:pt idx="8">
                  <c:v>50469.37528</c:v>
                </c:pt>
                <c:pt idx="9">
                  <c:v>28381.53539</c:v>
                </c:pt>
                <c:pt idx="10">
                  <c:v>15965.31134</c:v>
                </c:pt>
                <c:pt idx="11">
                  <c:v>8980.788901</c:v>
                </c:pt>
                <c:pt idx="12">
                  <c:v>5045.439934</c:v>
                </c:pt>
                <c:pt idx="13">
                  <c:v>2838.036135</c:v>
                </c:pt>
                <c:pt idx="14">
                  <c:v>1596.562777</c:v>
                </c:pt>
                <c:pt idx="15">
                  <c:v>897.8731323</c:v>
                </c:pt>
                <c:pt idx="16">
                  <c:v>504.0354419</c:v>
                </c:pt>
                <c:pt idx="17">
                  <c:v>283.7481776</c:v>
                </c:pt>
                <c:pt idx="18">
                  <c:v>159.1397119</c:v>
                </c:pt>
                <c:pt idx="19">
                  <c:v>89.60665488</c:v>
                </c:pt>
                <c:pt idx="20">
                  <c:v>50.45574771</c:v>
                </c:pt>
                <c:pt idx="21">
                  <c:v>28.43443745</c:v>
                </c:pt>
                <c:pt idx="22">
                  <c:v>15.96486613</c:v>
                </c:pt>
                <c:pt idx="23">
                  <c:v>8.97197664</c:v>
                </c:pt>
                <c:pt idx="24">
                  <c:v>5.047613781</c:v>
                </c:pt>
                <c:pt idx="25">
                  <c:v>2.835995152</c:v>
                </c:pt>
                <c:pt idx="26">
                  <c:v>1.596619583</c:v>
                </c:pt>
                <c:pt idx="27">
                  <c:v>0.9009128617</c:v>
                </c:pt>
                <c:pt idx="28">
                  <c:v>0.508482488</c:v>
                </c:pt>
                <c:pt idx="29">
                  <c:v>0.2880145615</c:v>
                </c:pt>
                <c:pt idx="30">
                  <c:v>0.1638921125</c:v>
                </c:pt>
                <c:pt idx="31">
                  <c:v>0.09423463124</c:v>
                </c:pt>
                <c:pt idx="32">
                  <c:v>0.05510215888</c:v>
                </c:pt>
              </c:numCache>
            </c:numRef>
          </c:yVal>
          <c:smooth val="0"/>
        </c:ser>
        <c:ser>
          <c:idx val="2"/>
          <c:order val="2"/>
          <c:tx>
            <c:v>BA80-CFC-Ch1-TR1-rad</c:v>
          </c:tx>
          <c:extLst>
            <c:ext xmlns:c14="http://schemas.microsoft.com/office/drawing/2007/8/2/chart" uri="{6F2FDCE9-48DA-4B69-8628-5D25D57E5C99}">
              <c14:invertSolidFillFmt>
                <c14:spPr>
                  <a:solidFill>
                    <a:srgbClr val="000000"/>
                  </a:solidFill>
                </c14:spPr>
              </c14:invertSolidFillFmt>
            </c:ext>
          </c:extLst>
          <c:xVal>
            <c:numRef>
              <c:f>'BA80-CFC-2004-Comp'!$K$5:$K$37</c:f>
              <c:numCache>
                <c:ptCount val="33"/>
                <c:pt idx="0">
                  <c:v>0.001000009</c:v>
                </c:pt>
                <c:pt idx="1">
                  <c:v>0.0005624142</c:v>
                </c:pt>
                <c:pt idx="2">
                  <c:v>0.0003162921</c:v>
                </c:pt>
                <c:pt idx="3">
                  <c:v>0.0001779098</c:v>
                </c:pt>
                <c:pt idx="4">
                  <c:v>0.0001000042</c:v>
                </c:pt>
                <c:pt idx="5">
                  <c:v>5.624375E-05</c:v>
                </c:pt>
                <c:pt idx="6">
                  <c:v>3.163103E-05</c:v>
                </c:pt>
                <c:pt idx="7">
                  <c:v>1.77906E-05</c:v>
                </c:pt>
                <c:pt idx="8">
                  <c:v>1.000143E-05</c:v>
                </c:pt>
                <c:pt idx="9">
                  <c:v>5.624375E-06</c:v>
                </c:pt>
                <c:pt idx="10">
                  <c:v>3.163606E-06</c:v>
                </c:pt>
                <c:pt idx="11">
                  <c:v>1.779062E-06</c:v>
                </c:pt>
                <c:pt idx="12">
                  <c:v>1.000193E-06</c:v>
                </c:pt>
                <c:pt idx="13">
                  <c:v>5.624863E-07</c:v>
                </c:pt>
                <c:pt idx="14">
                  <c:v>3.163596E-07</c:v>
                </c:pt>
                <c:pt idx="15">
                  <c:v>1.77905E-07</c:v>
                </c:pt>
                <c:pt idx="16">
                  <c:v>1.000243E-07</c:v>
                </c:pt>
                <c:pt idx="17">
                  <c:v>5.625368E-08</c:v>
                </c:pt>
                <c:pt idx="18">
                  <c:v>3.163602E-08</c:v>
                </c:pt>
                <c:pt idx="19">
                  <c:v>1.779546E-08</c:v>
                </c:pt>
                <c:pt idx="20">
                  <c:v>1.000294E-08</c:v>
                </c:pt>
                <c:pt idx="21">
                  <c:v>5.625866E-09</c:v>
                </c:pt>
                <c:pt idx="22">
                  <c:v>3.16409E-09</c:v>
                </c:pt>
                <c:pt idx="23">
                  <c:v>1.77955E-09</c:v>
                </c:pt>
                <c:pt idx="24">
                  <c:v>1.000394E-09</c:v>
                </c:pt>
                <c:pt idx="25">
                  <c:v>5.625868E-10</c:v>
                </c:pt>
                <c:pt idx="26">
                  <c:v>3.164093E-10</c:v>
                </c:pt>
                <c:pt idx="27">
                  <c:v>1.779545E-10</c:v>
                </c:pt>
                <c:pt idx="28">
                  <c:v>1.000443E-10</c:v>
                </c:pt>
                <c:pt idx="29">
                  <c:v>5.626357E-11</c:v>
                </c:pt>
                <c:pt idx="30">
                  <c:v>3.164594E-11</c:v>
                </c:pt>
                <c:pt idx="31">
                  <c:v>1.77954E-11</c:v>
                </c:pt>
                <c:pt idx="32">
                  <c:v>1.000907E-11</c:v>
                </c:pt>
              </c:numCache>
            </c:numRef>
          </c:xVal>
          <c:yVal>
            <c:numRef>
              <c:f>'BA80-CFC-2004-Comp'!$N$5:$N$37</c:f>
              <c:numCache>
                <c:ptCount val="33"/>
                <c:pt idx="0">
                  <c:v>5230263.158</c:v>
                </c:pt>
                <c:pt idx="1">
                  <c:v>2941176.471</c:v>
                </c:pt>
                <c:pt idx="2">
                  <c:v>1656732.856</c:v>
                </c:pt>
                <c:pt idx="3">
                  <c:v>932835.8209</c:v>
                </c:pt>
                <c:pt idx="4">
                  <c:v>524559.504</c:v>
                </c:pt>
                <c:pt idx="5">
                  <c:v>295107.9054</c:v>
                </c:pt>
                <c:pt idx="6">
                  <c:v>165782.8836</c:v>
                </c:pt>
                <c:pt idx="7">
                  <c:v>93224.66909</c:v>
                </c:pt>
                <c:pt idx="8">
                  <c:v>52407.61854</c:v>
                </c:pt>
                <c:pt idx="9">
                  <c:v>29450.74711</c:v>
                </c:pt>
                <c:pt idx="10">
                  <c:v>16562.0529</c:v>
                </c:pt>
                <c:pt idx="11">
                  <c:v>9308.457192</c:v>
                </c:pt>
                <c:pt idx="12">
                  <c:v>5228.015231</c:v>
                </c:pt>
                <c:pt idx="13">
                  <c:v>2939.277335</c:v>
                </c:pt>
                <c:pt idx="14">
                  <c:v>1653.022202</c:v>
                </c:pt>
                <c:pt idx="15">
                  <c:v>930.0127909</c:v>
                </c:pt>
                <c:pt idx="16">
                  <c:v>521.8029495</c:v>
                </c:pt>
                <c:pt idx="17">
                  <c:v>293.6435801</c:v>
                </c:pt>
                <c:pt idx="18">
                  <c:v>165.7399541</c:v>
                </c:pt>
                <c:pt idx="19">
                  <c:v>93.16566523</c:v>
                </c:pt>
                <c:pt idx="20">
                  <c:v>52.82002787</c:v>
                </c:pt>
                <c:pt idx="21">
                  <c:v>29.97192944</c:v>
                </c:pt>
                <c:pt idx="22">
                  <c:v>17.19029112</c:v>
                </c:pt>
                <c:pt idx="23">
                  <c:v>9.969719205</c:v>
                </c:pt>
                <c:pt idx="24">
                  <c:v>5.86001723</c:v>
                </c:pt>
                <c:pt idx="25">
                  <c:v>3.638797203</c:v>
                </c:pt>
                <c:pt idx="26">
                  <c:v>2.349105793</c:v>
                </c:pt>
                <c:pt idx="27">
                  <c:v>1.63089678</c:v>
                </c:pt>
                <c:pt idx="28">
                  <c:v>1.222432459</c:v>
                </c:pt>
                <c:pt idx="29">
                  <c:v>1.000434587</c:v>
                </c:pt>
                <c:pt idx="30">
                  <c:v>0.8769461034</c:v>
                </c:pt>
                <c:pt idx="31">
                  <c:v>0.8069839658</c:v>
                </c:pt>
                <c:pt idx="32">
                  <c:v>0.7698905159</c:v>
                </c:pt>
              </c:numCache>
            </c:numRef>
          </c:yVal>
          <c:smooth val="0"/>
        </c:ser>
        <c:ser>
          <c:idx val="3"/>
          <c:order val="3"/>
          <c:tx>
            <c:v>BA80-CFC-Ch1-Tr2-rad</c:v>
          </c:tx>
          <c:extLst>
            <c:ext xmlns:c14="http://schemas.microsoft.com/office/drawing/2007/8/2/chart" uri="{6F2FDCE9-48DA-4B69-8628-5D25D57E5C99}">
              <c14:invertSolidFillFmt>
                <c14:spPr>
                  <a:solidFill>
                    <a:srgbClr val="000000"/>
                  </a:solidFill>
                </c14:spPr>
              </c14:invertSolidFillFmt>
            </c:ext>
          </c:extLst>
          <c:xVal>
            <c:numRef>
              <c:f>'BA80-CFC-2004-Comp'!$P$5:$P$37</c:f>
              <c:numCache>
                <c:ptCount val="33"/>
                <c:pt idx="0">
                  <c:v>0.001000006</c:v>
                </c:pt>
                <c:pt idx="1">
                  <c:v>0.0005624102</c:v>
                </c:pt>
                <c:pt idx="2">
                  <c:v>0.000316288</c:v>
                </c:pt>
                <c:pt idx="3">
                  <c:v>0.0001779057</c:v>
                </c:pt>
                <c:pt idx="4">
                  <c:v>0.0001000039</c:v>
                </c:pt>
                <c:pt idx="5">
                  <c:v>5.624353E-05</c:v>
                </c:pt>
                <c:pt idx="6">
                  <c:v>3.163072E-05</c:v>
                </c:pt>
                <c:pt idx="7">
                  <c:v>1.779028E-05</c:v>
                </c:pt>
                <c:pt idx="8">
                  <c:v>1.000141E-05</c:v>
                </c:pt>
                <c:pt idx="9">
                  <c:v>5.624338E-06</c:v>
                </c:pt>
                <c:pt idx="10">
                  <c:v>3.163574E-06</c:v>
                </c:pt>
                <c:pt idx="11">
                  <c:v>1.779022E-06</c:v>
                </c:pt>
                <c:pt idx="12">
                  <c:v>1.000191E-06</c:v>
                </c:pt>
                <c:pt idx="13">
                  <c:v>5.624836E-07</c:v>
                </c:pt>
                <c:pt idx="14">
                  <c:v>3.163564E-07</c:v>
                </c:pt>
                <c:pt idx="15">
                  <c:v>1.779019E-07</c:v>
                </c:pt>
                <c:pt idx="16">
                  <c:v>1.000241E-07</c:v>
                </c:pt>
                <c:pt idx="17">
                  <c:v>5.625333E-08</c:v>
                </c:pt>
                <c:pt idx="18">
                  <c:v>3.163568E-08</c:v>
                </c:pt>
                <c:pt idx="19">
                  <c:v>1.779518E-08</c:v>
                </c:pt>
                <c:pt idx="20">
                  <c:v>1.000292E-08</c:v>
                </c:pt>
                <c:pt idx="21">
                  <c:v>5.62584E-09</c:v>
                </c:pt>
                <c:pt idx="22">
                  <c:v>3.164069E-09</c:v>
                </c:pt>
                <c:pt idx="23">
                  <c:v>1.779521E-09</c:v>
                </c:pt>
                <c:pt idx="24">
                  <c:v>1.000391E-09</c:v>
                </c:pt>
                <c:pt idx="25">
                  <c:v>5.625844E-10</c:v>
                </c:pt>
                <c:pt idx="26">
                  <c:v>3.164062E-10</c:v>
                </c:pt>
                <c:pt idx="27">
                  <c:v>1.77951E-10</c:v>
                </c:pt>
                <c:pt idx="28">
                  <c:v>1.000441E-10</c:v>
                </c:pt>
                <c:pt idx="29">
                  <c:v>5.626332E-11</c:v>
                </c:pt>
                <c:pt idx="30">
                  <c:v>3.164559E-11</c:v>
                </c:pt>
                <c:pt idx="31">
                  <c:v>1.779509E-11</c:v>
                </c:pt>
                <c:pt idx="32">
                  <c:v>1.000869E-11</c:v>
                </c:pt>
              </c:numCache>
            </c:numRef>
          </c:xVal>
          <c:yVal>
            <c:numRef>
              <c:f>'BA80-CFC-2004-Comp'!$S$5:$S$37</c:f>
              <c:numCache>
                <c:ptCount val="33"/>
                <c:pt idx="0">
                  <c:v>4901960.784</c:v>
                </c:pt>
                <c:pt idx="1">
                  <c:v>2751806.205</c:v>
                </c:pt>
                <c:pt idx="2">
                  <c:v>1554729.978</c:v>
                </c:pt>
                <c:pt idx="3">
                  <c:v>875185.7061</c:v>
                </c:pt>
                <c:pt idx="4">
                  <c:v>492708.1906</c:v>
                </c:pt>
                <c:pt idx="5">
                  <c:v>276794.4917</c:v>
                </c:pt>
                <c:pt idx="6">
                  <c:v>156064.0107</c:v>
                </c:pt>
                <c:pt idx="7">
                  <c:v>87717.9835</c:v>
                </c:pt>
                <c:pt idx="8">
                  <c:v>49272.74192</c:v>
                </c:pt>
                <c:pt idx="9">
                  <c:v>27714.50064</c:v>
                </c:pt>
                <c:pt idx="10">
                  <c:v>15582.68474</c:v>
                </c:pt>
                <c:pt idx="11">
                  <c:v>8764.580304</c:v>
                </c:pt>
                <c:pt idx="12">
                  <c:v>4925.552609</c:v>
                </c:pt>
                <c:pt idx="13">
                  <c:v>2771.340868</c:v>
                </c:pt>
                <c:pt idx="14">
                  <c:v>1558.483</c:v>
                </c:pt>
                <c:pt idx="15">
                  <c:v>877.0108615</c:v>
                </c:pt>
                <c:pt idx="16">
                  <c:v>492.3603708</c:v>
                </c:pt>
                <c:pt idx="17">
                  <c:v>276.0114851</c:v>
                </c:pt>
                <c:pt idx="18">
                  <c:v>155.7538534</c:v>
                </c:pt>
                <c:pt idx="19">
                  <c:v>87.62657746</c:v>
                </c:pt>
                <c:pt idx="20">
                  <c:v>49.23437027</c:v>
                </c:pt>
                <c:pt idx="21">
                  <c:v>27.70357827</c:v>
                </c:pt>
                <c:pt idx="22">
                  <c:v>15.56050584</c:v>
                </c:pt>
                <c:pt idx="23">
                  <c:v>8.759196249</c:v>
                </c:pt>
                <c:pt idx="24">
                  <c:v>4.930418225</c:v>
                </c:pt>
                <c:pt idx="25">
                  <c:v>2.773297804</c:v>
                </c:pt>
                <c:pt idx="26">
                  <c:v>1.561466981</c:v>
                </c:pt>
                <c:pt idx="27">
                  <c:v>0.8811045732</c:v>
                </c:pt>
                <c:pt idx="28">
                  <c:v>0.4953323923</c:v>
                </c:pt>
                <c:pt idx="29">
                  <c:v>0.2809084535</c:v>
                </c:pt>
                <c:pt idx="30">
                  <c:v>0.1599047019</c:v>
                </c:pt>
                <c:pt idx="31">
                  <c:v>0.09191248446</c:v>
                </c:pt>
                <c:pt idx="32">
                  <c:v>0.05352886489</c:v>
                </c:pt>
              </c:numCache>
            </c:numRef>
          </c:yVal>
          <c:smooth val="0"/>
        </c:ser>
        <c:ser>
          <c:idx val="4"/>
          <c:order val="4"/>
          <c:tx>
            <c:v>BA80-CFC-Ch1-IC1-rad</c:v>
          </c:tx>
          <c:extLst>
            <c:ext xmlns:c14="http://schemas.microsoft.com/office/drawing/2007/8/2/chart" uri="{6F2FDCE9-48DA-4B69-8628-5D25D57E5C99}">
              <c14:invertSolidFillFmt>
                <c14:spPr>
                  <a:solidFill>
                    <a:srgbClr val="000000"/>
                  </a:solidFill>
                </c14:spPr>
              </c14:invertSolidFillFmt>
            </c:ext>
          </c:extLst>
          <c:xVal>
            <c:numRef>
              <c:f>'BA80-CFC-2004-Comp'!$U$5:$U$37</c:f>
              <c:numCache>
                <c:ptCount val="33"/>
                <c:pt idx="0">
                  <c:v>0.001000003</c:v>
                </c:pt>
                <c:pt idx="1">
                  <c:v>0.0005624064</c:v>
                </c:pt>
                <c:pt idx="2">
                  <c:v>0.0003162829</c:v>
                </c:pt>
                <c:pt idx="3">
                  <c:v>0.0001779005</c:v>
                </c:pt>
                <c:pt idx="4">
                  <c:v>0.0001000036</c:v>
                </c:pt>
                <c:pt idx="5">
                  <c:v>5.624306E-05</c:v>
                </c:pt>
                <c:pt idx="6">
                  <c:v>3.163025E-05</c:v>
                </c:pt>
                <c:pt idx="7">
                  <c:v>1.778984E-05</c:v>
                </c:pt>
                <c:pt idx="8">
                  <c:v>1.000138E-05</c:v>
                </c:pt>
                <c:pt idx="9">
                  <c:v>5.624305E-06</c:v>
                </c:pt>
                <c:pt idx="10">
                  <c:v>3.163532E-06</c:v>
                </c:pt>
                <c:pt idx="11">
                  <c:v>1.77898E-06</c:v>
                </c:pt>
                <c:pt idx="12">
                  <c:v>1.000188E-06</c:v>
                </c:pt>
                <c:pt idx="13">
                  <c:v>5.624802E-07</c:v>
                </c:pt>
                <c:pt idx="14">
                  <c:v>3.163533E-07</c:v>
                </c:pt>
                <c:pt idx="15">
                  <c:v>1.778983E-07</c:v>
                </c:pt>
                <c:pt idx="16">
                  <c:v>1.000239E-07</c:v>
                </c:pt>
                <c:pt idx="17">
                  <c:v>5.625308E-08</c:v>
                </c:pt>
                <c:pt idx="18">
                  <c:v>3.16353E-08</c:v>
                </c:pt>
                <c:pt idx="19">
                  <c:v>1.779475E-08</c:v>
                </c:pt>
                <c:pt idx="20">
                  <c:v>1.000289E-08</c:v>
                </c:pt>
                <c:pt idx="21">
                  <c:v>5.625805E-09</c:v>
                </c:pt>
                <c:pt idx="22">
                  <c:v>3.16403E-09</c:v>
                </c:pt>
                <c:pt idx="23">
                  <c:v>1.779473E-09</c:v>
                </c:pt>
                <c:pt idx="24">
                  <c:v>1.000389E-09</c:v>
                </c:pt>
                <c:pt idx="25">
                  <c:v>5.62581E-10</c:v>
                </c:pt>
                <c:pt idx="26">
                  <c:v>3.164027E-10</c:v>
                </c:pt>
                <c:pt idx="27">
                  <c:v>1.779476E-10</c:v>
                </c:pt>
                <c:pt idx="28">
                  <c:v>1.000439E-10</c:v>
                </c:pt>
                <c:pt idx="29">
                  <c:v>5.626294E-11</c:v>
                </c:pt>
                <c:pt idx="30">
                  <c:v>3.164519E-11</c:v>
                </c:pt>
                <c:pt idx="31">
                  <c:v>1.779456E-11</c:v>
                </c:pt>
                <c:pt idx="32">
                  <c:v>1.000813E-11</c:v>
                </c:pt>
              </c:numCache>
            </c:numRef>
          </c:xVal>
          <c:yVal>
            <c:numRef>
              <c:f>'BA80-CFC-2004-Comp'!$X$5:$X$37</c:f>
              <c:numCache>
                <c:ptCount val="33"/>
                <c:pt idx="0">
                  <c:v>5020202.02</c:v>
                </c:pt>
                <c:pt idx="1">
                  <c:v>2831278.891</c:v>
                </c:pt>
                <c:pt idx="2">
                  <c:v>0</c:v>
                </c:pt>
                <c:pt idx="3">
                  <c:v>899575.1802</c:v>
                </c:pt>
                <c:pt idx="4">
                  <c:v>506176.4594</c:v>
                </c:pt>
                <c:pt idx="5">
                  <c:v>285225.5507</c:v>
                </c:pt>
                <c:pt idx="6">
                  <c:v>160334.0019</c:v>
                </c:pt>
                <c:pt idx="7">
                  <c:v>90115.30684</c:v>
                </c:pt>
                <c:pt idx="8">
                  <c:v>50680.68203</c:v>
                </c:pt>
                <c:pt idx="9">
                  <c:v>28514.10968</c:v>
                </c:pt>
                <c:pt idx="10">
                  <c:v>16044.31343</c:v>
                </c:pt>
                <c:pt idx="11">
                  <c:v>9012.35436</c:v>
                </c:pt>
                <c:pt idx="12">
                  <c:v>5068.092993</c:v>
                </c:pt>
                <c:pt idx="13">
                  <c:v>2849.282161</c:v>
                </c:pt>
                <c:pt idx="14">
                  <c:v>1601.917856</c:v>
                </c:pt>
                <c:pt idx="15">
                  <c:v>900.948586</c:v>
                </c:pt>
                <c:pt idx="16">
                  <c:v>506.0898923</c:v>
                </c:pt>
                <c:pt idx="17">
                  <c:v>284.5863982</c:v>
                </c:pt>
                <c:pt idx="18">
                  <c:v>159.4646407</c:v>
                </c:pt>
                <c:pt idx="19">
                  <c:v>89.33037828</c:v>
                </c:pt>
                <c:pt idx="20">
                  <c:v>50.24662918</c:v>
                </c:pt>
                <c:pt idx="21">
                  <c:v>28.08272054</c:v>
                </c:pt>
                <c:pt idx="22">
                  <c:v>15.61830289</c:v>
                </c:pt>
                <c:pt idx="23">
                  <c:v>8.595819357</c:v>
                </c:pt>
                <c:pt idx="24">
                  <c:v>4.679607168</c:v>
                </c:pt>
                <c:pt idx="25">
                  <c:v>2.467021693</c:v>
                </c:pt>
                <c:pt idx="26">
                  <c:v>1.222742415</c:v>
                </c:pt>
                <c:pt idx="27">
                  <c:v>0.5259583039</c:v>
                </c:pt>
                <c:pt idx="28">
                  <c:v>0.1302870926</c:v>
                </c:pt>
              </c:numCache>
            </c:numRef>
          </c:yVal>
          <c:smooth val="0"/>
        </c:ser>
        <c:ser>
          <c:idx val="5"/>
          <c:order val="5"/>
          <c:tx>
            <c:v>BA80-CFC-Ch1-IC2-rad</c:v>
          </c:tx>
          <c:extLst>
            <c:ext xmlns:c14="http://schemas.microsoft.com/office/drawing/2007/8/2/chart" uri="{6F2FDCE9-48DA-4B69-8628-5D25D57E5C99}">
              <c14:invertSolidFillFmt>
                <c14:spPr>
                  <a:solidFill>
                    <a:srgbClr val="000000"/>
                  </a:solidFill>
                </c14:spPr>
              </c14:invertSolidFillFmt>
            </c:ext>
          </c:extLst>
          <c:xVal>
            <c:numRef>
              <c:f>'BA80-CFC-2004-Comp'!$Z$5:$Z$37</c:f>
              <c:numCache>
                <c:ptCount val="33"/>
                <c:pt idx="0">
                  <c:v>0.001</c:v>
                </c:pt>
                <c:pt idx="1">
                  <c:v>0.0005624032</c:v>
                </c:pt>
                <c:pt idx="2">
                  <c:v>0.0003162803</c:v>
                </c:pt>
                <c:pt idx="3">
                  <c:v>0.0001778971</c:v>
                </c:pt>
                <c:pt idx="4">
                  <c:v>0.0001000035</c:v>
                </c:pt>
                <c:pt idx="5">
                  <c:v>5.624279E-05</c:v>
                </c:pt>
                <c:pt idx="6">
                  <c:v>3.162996E-05</c:v>
                </c:pt>
                <c:pt idx="7">
                  <c:v>1.778947E-05</c:v>
                </c:pt>
                <c:pt idx="8">
                  <c:v>1.000136E-05</c:v>
                </c:pt>
                <c:pt idx="9">
                  <c:v>5.624284E-06</c:v>
                </c:pt>
                <c:pt idx="10">
                  <c:v>3.163515E-06</c:v>
                </c:pt>
                <c:pt idx="11">
                  <c:v>1.778953E-06</c:v>
                </c:pt>
                <c:pt idx="12">
                  <c:v>1.000187E-06</c:v>
                </c:pt>
                <c:pt idx="13">
                  <c:v>5.62478E-07</c:v>
                </c:pt>
                <c:pt idx="14">
                  <c:v>3.163508E-07</c:v>
                </c:pt>
                <c:pt idx="15">
                  <c:v>1.778947E-07</c:v>
                </c:pt>
                <c:pt idx="16">
                  <c:v>1.000237E-07</c:v>
                </c:pt>
                <c:pt idx="17">
                  <c:v>5.625286E-08</c:v>
                </c:pt>
                <c:pt idx="18">
                  <c:v>3.163504E-08</c:v>
                </c:pt>
                <c:pt idx="19">
                  <c:v>1.779452E-08</c:v>
                </c:pt>
                <c:pt idx="20">
                  <c:v>1.000288E-08</c:v>
                </c:pt>
                <c:pt idx="21">
                  <c:v>5.625775E-09</c:v>
                </c:pt>
                <c:pt idx="22">
                  <c:v>3.164001E-09</c:v>
                </c:pt>
                <c:pt idx="23">
                  <c:v>1.779449E-09</c:v>
                </c:pt>
                <c:pt idx="24">
                  <c:v>1.000388E-09</c:v>
                </c:pt>
                <c:pt idx="25">
                  <c:v>5.625788E-10</c:v>
                </c:pt>
                <c:pt idx="26">
                  <c:v>3.164005E-10</c:v>
                </c:pt>
                <c:pt idx="27">
                  <c:v>1.77945E-10</c:v>
                </c:pt>
                <c:pt idx="28">
                  <c:v>1.000438E-10</c:v>
                </c:pt>
                <c:pt idx="29">
                  <c:v>5.626282E-11</c:v>
                </c:pt>
                <c:pt idx="30">
                  <c:v>3.16451E-11</c:v>
                </c:pt>
                <c:pt idx="31">
                  <c:v>1.779455E-11</c:v>
                </c:pt>
                <c:pt idx="32">
                  <c:v>1.000822E-11</c:v>
                </c:pt>
              </c:numCache>
            </c:numRef>
          </c:xVal>
          <c:yVal>
            <c:numRef>
              <c:f>'BA80-CFC-2004-Comp'!$AC$5:$AC$37</c:f>
              <c:numCache>
                <c:ptCount val="33"/>
                <c:pt idx="0">
                  <c:v>5000000</c:v>
                </c:pt>
                <c:pt idx="1">
                  <c:v>2824858.757</c:v>
                </c:pt>
                <c:pt idx="2">
                  <c:v>1592356.688</c:v>
                </c:pt>
                <c:pt idx="3">
                  <c:v>896700.8359</c:v>
                </c:pt>
                <c:pt idx="4">
                  <c:v>504490.4175</c:v>
                </c:pt>
                <c:pt idx="5">
                  <c:v>283856.7225</c:v>
                </c:pt>
                <c:pt idx="6">
                  <c:v>159541.2127</c:v>
                </c:pt>
                <c:pt idx="7">
                  <c:v>89850.59373</c:v>
                </c:pt>
                <c:pt idx="8">
                  <c:v>50490.78922</c:v>
                </c:pt>
                <c:pt idx="9">
                  <c:v>28394.89833</c:v>
                </c:pt>
                <c:pt idx="10">
                  <c:v>15968.98489</c:v>
                </c:pt>
                <c:pt idx="11">
                  <c:v>8980.00003</c:v>
                </c:pt>
                <c:pt idx="12">
                  <c:v>5048.392262</c:v>
                </c:pt>
                <c:pt idx="13">
                  <c:v>2838.220868</c:v>
                </c:pt>
                <c:pt idx="14">
                  <c:v>1595.984964</c:v>
                </c:pt>
                <c:pt idx="15">
                  <c:v>897.8352824</c:v>
                </c:pt>
                <c:pt idx="16">
                  <c:v>503.7071165</c:v>
                </c:pt>
                <c:pt idx="17">
                  <c:v>282.4450868</c:v>
                </c:pt>
                <c:pt idx="18">
                  <c:v>160.2588595</c:v>
                </c:pt>
                <c:pt idx="19">
                  <c:v>89.83688738</c:v>
                </c:pt>
                <c:pt idx="20">
                  <c:v>50.44736308</c:v>
                </c:pt>
                <c:pt idx="21">
                  <c:v>28.31344856</c:v>
                </c:pt>
                <c:pt idx="22">
                  <c:v>15.9611865</c:v>
                </c:pt>
                <c:pt idx="23">
                  <c:v>9.001113949</c:v>
                </c:pt>
                <c:pt idx="24">
                  <c:v>5.046668992</c:v>
                </c:pt>
                <c:pt idx="25">
                  <c:v>2.852317819</c:v>
                </c:pt>
                <c:pt idx="26">
                  <c:v>1.603766344</c:v>
                </c:pt>
                <c:pt idx="27">
                  <c:v>0.9011253591</c:v>
                </c:pt>
                <c:pt idx="28">
                  <c:v>0.5067693322</c:v>
                </c:pt>
                <c:pt idx="29">
                  <c:v>0.2870413575</c:v>
                </c:pt>
                <c:pt idx="30">
                  <c:v>0.1630782146</c:v>
                </c:pt>
                <c:pt idx="31">
                  <c:v>0.09328216126</c:v>
                </c:pt>
                <c:pt idx="32">
                  <c:v>0.05417680032</c:v>
                </c:pt>
              </c:numCache>
            </c:numRef>
          </c:yVal>
          <c:smooth val="0"/>
        </c:ser>
        <c:axId val="33719377"/>
        <c:axId val="35038938"/>
      </c:scatterChart>
      <c:valAx>
        <c:axId val="33719377"/>
        <c:scaling>
          <c:logBase val="10"/>
          <c:orientation val="minMax"/>
          <c:max val="0.001"/>
        </c:scaling>
        <c:axPos val="b"/>
        <c:title>
          <c:tx>
            <c:rich>
              <a:bodyPr vert="horz" rot="0" anchor="ctr"/>
              <a:lstStyle/>
              <a:p>
                <a:pPr algn="ctr">
                  <a:defRPr/>
                </a:pPr>
                <a:r>
                  <a:rPr lang="en-US"/>
                  <a:t>I in  [A]</a:t>
                </a:r>
              </a:p>
            </c:rich>
          </c:tx>
          <c:layout>
            <c:manualLayout>
              <c:xMode val="factor"/>
              <c:yMode val="factor"/>
              <c:x val="0.0305"/>
              <c:y val="0.125"/>
            </c:manualLayout>
          </c:layout>
          <c:overlay val="0"/>
          <c:spPr>
            <a:noFill/>
            <a:ln>
              <a:noFill/>
            </a:ln>
          </c:spPr>
        </c:title>
        <c:delete val="0"/>
        <c:numFmt formatCode="0.0E+00" sourceLinked="0"/>
        <c:majorTickMark val="out"/>
        <c:minorTickMark val="none"/>
        <c:tickLblPos val="nextTo"/>
        <c:crossAx val="35038938"/>
        <c:crossesAt val="0.01"/>
        <c:crossBetween val="midCat"/>
        <c:dispUnits/>
      </c:valAx>
      <c:valAx>
        <c:axId val="35038938"/>
        <c:scaling>
          <c:logBase val="10"/>
          <c:orientation val="minMax"/>
        </c:scaling>
        <c:axPos val="l"/>
        <c:title>
          <c:tx>
            <c:rich>
              <a:bodyPr vert="horz" rot="0" anchor="ctr"/>
              <a:lstStyle/>
              <a:p>
                <a:pPr algn="ctr">
                  <a:defRPr/>
                </a:pPr>
                <a:r>
                  <a:rPr lang="en-US"/>
                  <a:t>F out [Hz]</a:t>
                </a:r>
              </a:p>
            </c:rich>
          </c:tx>
          <c:layout>
            <c:manualLayout>
              <c:xMode val="factor"/>
              <c:yMode val="factor"/>
              <c:x val="0.04025"/>
              <c:y val="0.11225"/>
            </c:manualLayout>
          </c:layout>
          <c:overlay val="0"/>
          <c:spPr>
            <a:noFill/>
            <a:ln>
              <a:noFill/>
            </a:ln>
          </c:spPr>
        </c:title>
        <c:majorGridlines/>
        <c:delete val="0"/>
        <c:numFmt formatCode="0.0E+00" sourceLinked="0"/>
        <c:majorTickMark val="out"/>
        <c:minorTickMark val="none"/>
        <c:tickLblPos val="nextTo"/>
        <c:crossAx val="33719377"/>
        <c:crossesAt val="1E-11"/>
        <c:crossBetween val="midCat"/>
        <c:dispUnits/>
      </c:valAx>
      <c:spPr>
        <a:solidFill>
          <a:srgbClr val="C0C0C0"/>
        </a:solidFill>
        <a:ln w="12700">
          <a:solidFill>
            <a:srgbClr val="808080"/>
          </a:solidFill>
        </a:ln>
      </c:spPr>
    </c:plotArea>
    <c:legend>
      <c:legendPos val="r"/>
      <c:layout>
        <c:manualLayout>
          <c:xMode val="edge"/>
          <c:yMode val="edge"/>
          <c:x val="0.4995"/>
          <c:y val="0.5285"/>
          <c:w val="0.448"/>
          <c:h val="0.3325"/>
        </c:manualLayout>
      </c:layout>
      <c:overlay val="0"/>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Error = f (I in)</a:t>
            </a:r>
          </a:p>
        </c:rich>
      </c:tx>
      <c:layout>
        <c:manualLayout>
          <c:xMode val="factor"/>
          <c:yMode val="factor"/>
          <c:x val="0.021"/>
          <c:y val="0.026"/>
        </c:manualLayout>
      </c:layout>
      <c:spPr>
        <a:noFill/>
        <a:ln>
          <a:noFill/>
        </a:ln>
      </c:spPr>
    </c:title>
    <c:plotArea>
      <c:layout>
        <c:manualLayout>
          <c:xMode val="edge"/>
          <c:yMode val="edge"/>
          <c:x val="0"/>
          <c:y val="0"/>
          <c:w val="1"/>
          <c:h val="1"/>
        </c:manualLayout>
      </c:layout>
      <c:scatterChart>
        <c:scatterStyle val="lineMarker"/>
        <c:varyColors val="0"/>
        <c:ser>
          <c:idx val="0"/>
          <c:order val="0"/>
          <c:tx>
            <c:v>BA80-CFC-Ch1-IC3-rad</c:v>
          </c:tx>
          <c:extLst>
            <c:ext xmlns:c14="http://schemas.microsoft.com/office/drawing/2007/8/2/chart" uri="{6F2FDCE9-48DA-4B69-8628-5D25D57E5C99}">
              <c14:invertSolidFillFmt>
                <c14:spPr>
                  <a:solidFill>
                    <a:srgbClr val="000000"/>
                  </a:solidFill>
                </c14:spPr>
              </c14:invertSolidFillFmt>
            </c:ext>
          </c:extLst>
          <c:xVal>
            <c:numRef>
              <c:f>'BA80-CFC-2004-Comp'!$A$5:$A$37</c:f>
              <c:numCache>
                <c:ptCount val="33"/>
                <c:pt idx="0">
                  <c:v>0.001000001</c:v>
                </c:pt>
                <c:pt idx="1">
                  <c:v>0.0005624038</c:v>
                </c:pt>
                <c:pt idx="2">
                  <c:v>0.0003162807</c:v>
                </c:pt>
                <c:pt idx="3">
                  <c:v>0.0001778975</c:v>
                </c:pt>
                <c:pt idx="4">
                  <c:v>0.0001000035</c:v>
                </c:pt>
                <c:pt idx="5">
                  <c:v>5.624277E-05</c:v>
                </c:pt>
                <c:pt idx="6">
                  <c:v>3.162998E-05</c:v>
                </c:pt>
                <c:pt idx="7">
                  <c:v>1.778948E-05</c:v>
                </c:pt>
                <c:pt idx="8">
                  <c:v>1.000136E-05</c:v>
                </c:pt>
                <c:pt idx="9">
                  <c:v>5.624284E-06</c:v>
                </c:pt>
                <c:pt idx="10">
                  <c:v>3.163507E-06</c:v>
                </c:pt>
                <c:pt idx="11">
                  <c:v>1.778952E-06</c:v>
                </c:pt>
                <c:pt idx="12">
                  <c:v>1.000187E-06</c:v>
                </c:pt>
                <c:pt idx="13">
                  <c:v>5.624779E-07</c:v>
                </c:pt>
                <c:pt idx="14">
                  <c:v>3.163501E-07</c:v>
                </c:pt>
                <c:pt idx="15">
                  <c:v>1.77895E-07</c:v>
                </c:pt>
                <c:pt idx="16">
                  <c:v>1.000238E-07</c:v>
                </c:pt>
                <c:pt idx="17">
                  <c:v>5.625285E-08</c:v>
                </c:pt>
                <c:pt idx="18">
                  <c:v>3.163506E-08</c:v>
                </c:pt>
                <c:pt idx="19">
                  <c:v>1.779451E-08</c:v>
                </c:pt>
                <c:pt idx="20">
                  <c:v>1.000288E-08</c:v>
                </c:pt>
                <c:pt idx="21">
                  <c:v>5.625789E-09</c:v>
                </c:pt>
                <c:pt idx="22">
                  <c:v>3.164007E-09</c:v>
                </c:pt>
                <c:pt idx="23">
                  <c:v>1.77945E-09</c:v>
                </c:pt>
                <c:pt idx="24">
                  <c:v>1.000389E-09</c:v>
                </c:pt>
                <c:pt idx="25">
                  <c:v>5.625789E-10</c:v>
                </c:pt>
                <c:pt idx="26">
                  <c:v>3.164002E-10</c:v>
                </c:pt>
                <c:pt idx="27">
                  <c:v>1.779457E-10</c:v>
                </c:pt>
                <c:pt idx="28">
                  <c:v>1.000439E-10</c:v>
                </c:pt>
                <c:pt idx="29">
                  <c:v>5.626287E-11</c:v>
                </c:pt>
                <c:pt idx="30">
                  <c:v>3.164516E-11</c:v>
                </c:pt>
                <c:pt idx="31">
                  <c:v>1.779456E-11</c:v>
                </c:pt>
                <c:pt idx="32">
                  <c:v>1.000825E-11</c:v>
                </c:pt>
              </c:numCache>
            </c:numRef>
          </c:xVal>
          <c:yVal>
            <c:numRef>
              <c:f>'BA80-CFC-2004-Comp'!$E$5:$E$37</c:f>
              <c:numCache>
                <c:ptCount val="33"/>
                <c:pt idx="0">
                  <c:v>-4.58836522635521</c:v>
                </c:pt>
                <c:pt idx="1">
                  <c:v>-4.174674478223663</c:v>
                </c:pt>
                <c:pt idx="2">
                  <c:v>-3.8051114908022003</c:v>
                </c:pt>
                <c:pt idx="3">
                  <c:v>-3.4552219968805775</c:v>
                </c:pt>
                <c:pt idx="4">
                  <c:v>-3.4498091974232676</c:v>
                </c:pt>
                <c:pt idx="5">
                  <c:v>-3.4268246258156623</c:v>
                </c:pt>
                <c:pt idx="6">
                  <c:v>-3.4454457484461685</c:v>
                </c:pt>
                <c:pt idx="7">
                  <c:v>-3.4038077185138196</c:v>
                </c:pt>
                <c:pt idx="8">
                  <c:v>-3.417490548194187</c:v>
                </c:pt>
                <c:pt idx="9">
                  <c:v>-3.4445023325465285</c:v>
                </c:pt>
                <c:pt idx="10">
                  <c:v>-3.451221618249188</c:v>
                </c:pt>
                <c:pt idx="11">
                  <c:v>-3.4497682989686718</c:v>
                </c:pt>
                <c:pt idx="12">
                  <c:v>-3.4784200733901462</c:v>
                </c:pt>
                <c:pt idx="13">
                  <c:v>-3.482662674924191</c:v>
                </c:pt>
                <c:pt idx="14">
                  <c:v>-3.520580513332338</c:v>
                </c:pt>
                <c:pt idx="15">
                  <c:v>-3.461888548064203</c:v>
                </c:pt>
                <c:pt idx="16">
                  <c:v>-3.565324751722202</c:v>
                </c:pt>
                <c:pt idx="17">
                  <c:v>0</c:v>
                </c:pt>
                <c:pt idx="18">
                  <c:v>-3.56694408553559</c:v>
                </c:pt>
                <c:pt idx="19">
                  <c:v>-3.5539686993411355</c:v>
                </c:pt>
                <c:pt idx="20">
                  <c:v>-3.538866002404735</c:v>
                </c:pt>
                <c:pt idx="21">
                  <c:v>-3.5380180931374983</c:v>
                </c:pt>
                <c:pt idx="22">
                  <c:v>-3.483936538329467</c:v>
                </c:pt>
                <c:pt idx="23">
                  <c:v>-3.6085412969849027</c:v>
                </c:pt>
                <c:pt idx="24">
                  <c:v>-3.5026742721591857</c:v>
                </c:pt>
                <c:pt idx="25">
                  <c:v>-4.22734203918026</c:v>
                </c:pt>
                <c:pt idx="26">
                  <c:v>-3.216369184207499</c:v>
                </c:pt>
                <c:pt idx="27">
                  <c:v>-3.2960322094685073</c:v>
                </c:pt>
                <c:pt idx="28">
                  <c:v>-2.9227503988163663</c:v>
                </c:pt>
                <c:pt idx="29">
                  <c:v>-2.243316872818244</c:v>
                </c:pt>
                <c:pt idx="30">
                  <c:v>-1.1976545953360271</c:v>
                </c:pt>
                <c:pt idx="31">
                  <c:v>0.7921184767396406</c:v>
                </c:pt>
                <c:pt idx="32">
                  <c:v>4.394393688231966</c:v>
                </c:pt>
              </c:numCache>
            </c:numRef>
          </c:yVal>
          <c:smooth val="0"/>
        </c:ser>
        <c:ser>
          <c:idx val="1"/>
          <c:order val="1"/>
          <c:tx>
            <c:v>BA80-CFC-Ch1-new</c:v>
          </c:tx>
          <c:extLst>
            <c:ext xmlns:c14="http://schemas.microsoft.com/office/drawing/2007/8/2/chart" uri="{6F2FDCE9-48DA-4B69-8628-5D25D57E5C99}">
              <c14:invertSolidFillFmt>
                <c14:spPr>
                  <a:solidFill>
                    <a:srgbClr val="000000"/>
                  </a:solidFill>
                </c14:spPr>
              </c14:invertSolidFillFmt>
            </c:ext>
          </c:extLst>
          <c:xVal>
            <c:numRef>
              <c:f>'BA80-CFC-2004-Comp'!$F$5:$F$37</c:f>
              <c:numCache>
                <c:ptCount val="33"/>
                <c:pt idx="0">
                  <c:v>0.001000033</c:v>
                </c:pt>
                <c:pt idx="1">
                  <c:v>0.0005624461</c:v>
                </c:pt>
                <c:pt idx="2">
                  <c:v>0.0003163281</c:v>
                </c:pt>
                <c:pt idx="3">
                  <c:v>0.0001779463</c:v>
                </c:pt>
                <c:pt idx="4">
                  <c:v>0.0001000062</c:v>
                </c:pt>
                <c:pt idx="5">
                  <c:v>5.624648E-05</c:v>
                </c:pt>
                <c:pt idx="6">
                  <c:v>3.163405E-05</c:v>
                </c:pt>
                <c:pt idx="7">
                  <c:v>1.779375E-05</c:v>
                </c:pt>
                <c:pt idx="8">
                  <c:v>1.000162E-05</c:v>
                </c:pt>
                <c:pt idx="9">
                  <c:v>5.624639E-06</c:v>
                </c:pt>
                <c:pt idx="10">
                  <c:v>3.163886E-06</c:v>
                </c:pt>
                <c:pt idx="11">
                  <c:v>1.779352E-06</c:v>
                </c:pt>
                <c:pt idx="12">
                  <c:v>1.000212E-06</c:v>
                </c:pt>
                <c:pt idx="13">
                  <c:v>5.625111E-07</c:v>
                </c:pt>
                <c:pt idx="14">
                  <c:v>3.163868E-07</c:v>
                </c:pt>
                <c:pt idx="15">
                  <c:v>1.779337E-07</c:v>
                </c:pt>
                <c:pt idx="16">
                  <c:v>1.000262E-07</c:v>
                </c:pt>
                <c:pt idx="17">
                  <c:v>5.625605E-08</c:v>
                </c:pt>
                <c:pt idx="18">
                  <c:v>3.16386E-08</c:v>
                </c:pt>
                <c:pt idx="19">
                  <c:v>1.77982E-08</c:v>
                </c:pt>
                <c:pt idx="20">
                  <c:v>1.000311E-08</c:v>
                </c:pt>
                <c:pt idx="21">
                  <c:v>5.626093E-09</c:v>
                </c:pt>
                <c:pt idx="22">
                  <c:v>3.164344E-09</c:v>
                </c:pt>
                <c:pt idx="23">
                  <c:v>1.779807E-09</c:v>
                </c:pt>
                <c:pt idx="24">
                  <c:v>1.00041E-09</c:v>
                </c:pt>
                <c:pt idx="25">
                  <c:v>5.626082E-10</c:v>
                </c:pt>
                <c:pt idx="26">
                  <c:v>3.164335E-10</c:v>
                </c:pt>
                <c:pt idx="27">
                  <c:v>1.779801E-10</c:v>
                </c:pt>
                <c:pt idx="28">
                  <c:v>1.000459E-10</c:v>
                </c:pt>
                <c:pt idx="29">
                  <c:v>5.626564E-11</c:v>
                </c:pt>
                <c:pt idx="30">
                  <c:v>3.164818E-11</c:v>
                </c:pt>
                <c:pt idx="31">
                  <c:v>1.77976E-11</c:v>
                </c:pt>
                <c:pt idx="32">
                  <c:v>1.001105E-11</c:v>
                </c:pt>
              </c:numCache>
            </c:numRef>
          </c:xVal>
          <c:yVal>
            <c:numRef>
              <c:f>'BA80-CFC-2004-Comp'!$J$5:$J$37</c:f>
              <c:numCache>
                <c:ptCount val="33"/>
                <c:pt idx="0">
                  <c:v>9.764180356608973E-08</c:v>
                </c:pt>
                <c:pt idx="1">
                  <c:v>0.036354336792641974</c:v>
                </c:pt>
                <c:pt idx="2">
                  <c:v>0.37668694834677074</c:v>
                </c:pt>
                <c:pt idx="3">
                  <c:v>0.46411543082339174</c:v>
                </c:pt>
                <c:pt idx="4">
                  <c:v>0.6281300519152555</c:v>
                </c:pt>
                <c:pt idx="5">
                  <c:v>0.6231769350435998</c:v>
                </c:pt>
                <c:pt idx="6">
                  <c:v>0.6228684673414799</c:v>
                </c:pt>
                <c:pt idx="7">
                  <c:v>0.5611027730527147</c:v>
                </c:pt>
                <c:pt idx="8">
                  <c:v>0.6208200958010344</c:v>
                </c:pt>
                <c:pt idx="9">
                  <c:v>0.6170328786034657</c:v>
                </c:pt>
                <c:pt idx="10">
                  <c:v>0.6205852586758951</c:v>
                </c:pt>
                <c:pt idx="11">
                  <c:v>0.6428417528304569</c:v>
                </c:pt>
                <c:pt idx="12">
                  <c:v>0.5859340742402958</c:v>
                </c:pt>
                <c:pt idx="13">
                  <c:v>0.6044283498937363</c:v>
                </c:pt>
                <c:pt idx="14">
                  <c:v>0.6231520089690215</c:v>
                </c:pt>
                <c:pt idx="15">
                  <c:v>0.6206318249982952</c:v>
                </c:pt>
                <c:pt idx="16">
                  <c:v>0.47952629184702267</c:v>
                </c:pt>
                <c:pt idx="17">
                  <c:v>0.5759444667716656</c:v>
                </c:pt>
                <c:pt idx="18">
                  <c:v>0.2978407238116364</c:v>
                </c:pt>
                <c:pt idx="19">
                  <c:v>0.39092502221822445</c:v>
                </c:pt>
                <c:pt idx="20">
                  <c:v>0.5786670082999578</c:v>
                </c:pt>
                <c:pt idx="21">
                  <c:v>0.7785272488596686</c:v>
                </c:pt>
                <c:pt idx="22">
                  <c:v>0.6032161546524633</c:v>
                </c:pt>
                <c:pt idx="23">
                  <c:v>0.5183838488020384</c:v>
                </c:pt>
                <c:pt idx="24">
                  <c:v>0.6093554766947751</c:v>
                </c:pt>
                <c:pt idx="25">
                  <c:v>0.5147276118361761</c:v>
                </c:pt>
                <c:pt idx="26">
                  <c:v>0.6118814696433965</c:v>
                </c:pt>
                <c:pt idx="27">
                  <c:v>0.9349597833177686</c:v>
                </c:pt>
                <c:pt idx="28">
                  <c:v>1.3460855202878892</c:v>
                </c:pt>
                <c:pt idx="29">
                  <c:v>2.0707852708175616</c:v>
                </c:pt>
                <c:pt idx="30">
                  <c:v>3.261775198867224</c:v>
                </c:pt>
                <c:pt idx="31">
                  <c:v>5.579443196043907</c:v>
                </c:pt>
                <c:pt idx="32">
                  <c:v>9.753722204728547</c:v>
                </c:pt>
              </c:numCache>
            </c:numRef>
          </c:yVal>
          <c:smooth val="0"/>
        </c:ser>
        <c:ser>
          <c:idx val="2"/>
          <c:order val="2"/>
          <c:tx>
            <c:v>BA80-CFC-Ch1-TR1-rad</c:v>
          </c:tx>
          <c:extLst>
            <c:ext xmlns:c14="http://schemas.microsoft.com/office/drawing/2007/8/2/chart" uri="{6F2FDCE9-48DA-4B69-8628-5D25D57E5C99}">
              <c14:invertSolidFillFmt>
                <c14:spPr>
                  <a:solidFill>
                    <a:srgbClr val="000000"/>
                  </a:solidFill>
                </c14:spPr>
              </c14:invertSolidFillFmt>
            </c:ext>
          </c:extLst>
          <c:xVal>
            <c:numRef>
              <c:f>'BA80-CFC-2004-Comp'!$K$5:$K$37</c:f>
              <c:numCache>
                <c:ptCount val="33"/>
                <c:pt idx="0">
                  <c:v>0.001000009</c:v>
                </c:pt>
                <c:pt idx="1">
                  <c:v>0.0005624142</c:v>
                </c:pt>
                <c:pt idx="2">
                  <c:v>0.0003162921</c:v>
                </c:pt>
                <c:pt idx="3">
                  <c:v>0.0001779098</c:v>
                </c:pt>
                <c:pt idx="4">
                  <c:v>0.0001000042</c:v>
                </c:pt>
                <c:pt idx="5">
                  <c:v>5.624375E-05</c:v>
                </c:pt>
                <c:pt idx="6">
                  <c:v>3.163103E-05</c:v>
                </c:pt>
                <c:pt idx="7">
                  <c:v>1.77906E-05</c:v>
                </c:pt>
                <c:pt idx="8">
                  <c:v>1.000143E-05</c:v>
                </c:pt>
                <c:pt idx="9">
                  <c:v>5.624375E-06</c:v>
                </c:pt>
                <c:pt idx="10">
                  <c:v>3.163606E-06</c:v>
                </c:pt>
                <c:pt idx="11">
                  <c:v>1.779062E-06</c:v>
                </c:pt>
                <c:pt idx="12">
                  <c:v>1.000193E-06</c:v>
                </c:pt>
                <c:pt idx="13">
                  <c:v>5.624863E-07</c:v>
                </c:pt>
                <c:pt idx="14">
                  <c:v>3.163596E-07</c:v>
                </c:pt>
                <c:pt idx="15">
                  <c:v>1.77905E-07</c:v>
                </c:pt>
                <c:pt idx="16">
                  <c:v>1.000243E-07</c:v>
                </c:pt>
                <c:pt idx="17">
                  <c:v>5.625368E-08</c:v>
                </c:pt>
                <c:pt idx="18">
                  <c:v>3.163602E-08</c:v>
                </c:pt>
                <c:pt idx="19">
                  <c:v>1.779546E-08</c:v>
                </c:pt>
                <c:pt idx="20">
                  <c:v>1.000294E-08</c:v>
                </c:pt>
                <c:pt idx="21">
                  <c:v>5.625866E-09</c:v>
                </c:pt>
                <c:pt idx="22">
                  <c:v>3.16409E-09</c:v>
                </c:pt>
                <c:pt idx="23">
                  <c:v>1.77955E-09</c:v>
                </c:pt>
                <c:pt idx="24">
                  <c:v>1.000394E-09</c:v>
                </c:pt>
                <c:pt idx="25">
                  <c:v>5.625868E-10</c:v>
                </c:pt>
                <c:pt idx="26">
                  <c:v>3.164093E-10</c:v>
                </c:pt>
                <c:pt idx="27">
                  <c:v>1.779545E-10</c:v>
                </c:pt>
                <c:pt idx="28">
                  <c:v>1.000443E-10</c:v>
                </c:pt>
                <c:pt idx="29">
                  <c:v>5.626357E-11</c:v>
                </c:pt>
                <c:pt idx="30">
                  <c:v>3.164594E-11</c:v>
                </c:pt>
                <c:pt idx="31">
                  <c:v>1.77954E-11</c:v>
                </c:pt>
                <c:pt idx="32">
                  <c:v>1.000907E-11</c:v>
                </c:pt>
              </c:numCache>
            </c:numRef>
          </c:xVal>
          <c:yVal>
            <c:numRef>
              <c:f>'BA80-CFC-2004-Comp'!$O$5:$O$37</c:f>
              <c:numCache>
                <c:ptCount val="33"/>
                <c:pt idx="0">
                  <c:v>4.291738198723409</c:v>
                </c:pt>
                <c:pt idx="1">
                  <c:v>4.278572981502214</c:v>
                </c:pt>
                <c:pt idx="2">
                  <c:v>4.446625727276595</c:v>
                </c:pt>
                <c:pt idx="3">
                  <c:v>4.552787683206433</c:v>
                </c:pt>
                <c:pt idx="4">
                  <c:v>4.594005207223306</c:v>
                </c:pt>
                <c:pt idx="5">
                  <c:v>4.6253317627429</c:v>
                </c:pt>
                <c:pt idx="6">
                  <c:v>4.509706727922886</c:v>
                </c:pt>
                <c:pt idx="7">
                  <c:v>4.488989440927492</c:v>
                </c:pt>
                <c:pt idx="8">
                  <c:v>4.48708163781308</c:v>
                </c:pt>
                <c:pt idx="9">
                  <c:v>4.4124583131005535</c:v>
                </c:pt>
                <c:pt idx="10">
                  <c:v>4.390757885595844</c:v>
                </c:pt>
                <c:pt idx="11">
                  <c:v>4.331847065811568</c:v>
                </c:pt>
                <c:pt idx="12">
                  <c:v>4.227736678398437</c:v>
                </c:pt>
                <c:pt idx="13">
                  <c:v>4.19788176578176</c:v>
                </c:pt>
                <c:pt idx="14">
                  <c:v>4.1904569236654</c:v>
                </c:pt>
                <c:pt idx="15">
                  <c:v>4.239193189427349</c:v>
                </c:pt>
                <c:pt idx="16">
                  <c:v>4.023457008383399</c:v>
                </c:pt>
                <c:pt idx="17">
                  <c:v>4.087803902546017</c:v>
                </c:pt>
                <c:pt idx="18">
                  <c:v>4.466163710886864</c:v>
                </c:pt>
                <c:pt idx="19">
                  <c:v>4.394337921559744</c:v>
                </c:pt>
                <c:pt idx="20">
                  <c:v>5.293420923071873</c:v>
                </c:pt>
                <c:pt idx="21">
                  <c:v>6.232057144068562</c:v>
                </c:pt>
                <c:pt idx="22">
                  <c:v>8.33397462628444</c:v>
                </c:pt>
                <c:pt idx="23">
                  <c:v>11.71281755703949</c:v>
                </c:pt>
                <c:pt idx="24">
                  <c:v>16.8041002379398</c:v>
                </c:pt>
                <c:pt idx="25">
                  <c:v>28.972936412838653</c:v>
                </c:pt>
                <c:pt idx="26">
                  <c:v>48.04154525764119</c:v>
                </c:pt>
                <c:pt idx="27">
                  <c:v>82.74595562678702</c:v>
                </c:pt>
                <c:pt idx="28">
                  <c:v>143.64796978960615</c:v>
                </c:pt>
                <c:pt idx="29">
                  <c:v>254.56158989424262</c:v>
                </c:pt>
                <c:pt idx="30">
                  <c:v>452.5672943029501</c:v>
                </c:pt>
                <c:pt idx="31">
                  <c:v>804.2477253701722</c:v>
                </c:pt>
                <c:pt idx="32">
                  <c:v>1433.7886398696492</c:v>
                </c:pt>
              </c:numCache>
            </c:numRef>
          </c:yVal>
          <c:smooth val="0"/>
        </c:ser>
        <c:ser>
          <c:idx val="3"/>
          <c:order val="3"/>
          <c:tx>
            <c:v>BA80-CFC-Ch1-TR2-rad</c:v>
          </c:tx>
          <c:extLst>
            <c:ext xmlns:c14="http://schemas.microsoft.com/office/drawing/2007/8/2/chart" uri="{6F2FDCE9-48DA-4B69-8628-5D25D57E5C99}">
              <c14:invertSolidFillFmt>
                <c14:spPr>
                  <a:solidFill>
                    <a:srgbClr val="000000"/>
                  </a:solidFill>
                </c14:spPr>
              </c14:invertSolidFillFmt>
            </c:ext>
          </c:extLst>
          <c:xVal>
            <c:numRef>
              <c:f>'BA80-CFC-2004-Comp'!$P$5:$P$37</c:f>
              <c:numCache>
                <c:ptCount val="33"/>
                <c:pt idx="0">
                  <c:v>0.001000006</c:v>
                </c:pt>
                <c:pt idx="1">
                  <c:v>0.0005624102</c:v>
                </c:pt>
                <c:pt idx="2">
                  <c:v>0.000316288</c:v>
                </c:pt>
                <c:pt idx="3">
                  <c:v>0.0001779057</c:v>
                </c:pt>
                <c:pt idx="4">
                  <c:v>0.0001000039</c:v>
                </c:pt>
                <c:pt idx="5">
                  <c:v>5.624353E-05</c:v>
                </c:pt>
                <c:pt idx="6">
                  <c:v>3.163072E-05</c:v>
                </c:pt>
                <c:pt idx="7">
                  <c:v>1.779028E-05</c:v>
                </c:pt>
                <c:pt idx="8">
                  <c:v>1.000141E-05</c:v>
                </c:pt>
                <c:pt idx="9">
                  <c:v>5.624338E-06</c:v>
                </c:pt>
                <c:pt idx="10">
                  <c:v>3.163574E-06</c:v>
                </c:pt>
                <c:pt idx="11">
                  <c:v>1.779022E-06</c:v>
                </c:pt>
                <c:pt idx="12">
                  <c:v>1.000191E-06</c:v>
                </c:pt>
                <c:pt idx="13">
                  <c:v>5.624836E-07</c:v>
                </c:pt>
                <c:pt idx="14">
                  <c:v>3.163564E-07</c:v>
                </c:pt>
                <c:pt idx="15">
                  <c:v>1.779019E-07</c:v>
                </c:pt>
                <c:pt idx="16">
                  <c:v>1.000241E-07</c:v>
                </c:pt>
                <c:pt idx="17">
                  <c:v>5.625333E-08</c:v>
                </c:pt>
                <c:pt idx="18">
                  <c:v>3.163568E-08</c:v>
                </c:pt>
                <c:pt idx="19">
                  <c:v>1.779518E-08</c:v>
                </c:pt>
                <c:pt idx="20">
                  <c:v>1.000292E-08</c:v>
                </c:pt>
                <c:pt idx="21">
                  <c:v>5.62584E-09</c:v>
                </c:pt>
                <c:pt idx="22">
                  <c:v>3.164069E-09</c:v>
                </c:pt>
                <c:pt idx="23">
                  <c:v>1.779521E-09</c:v>
                </c:pt>
                <c:pt idx="24">
                  <c:v>1.000391E-09</c:v>
                </c:pt>
                <c:pt idx="25">
                  <c:v>5.625844E-10</c:v>
                </c:pt>
                <c:pt idx="26">
                  <c:v>3.164062E-10</c:v>
                </c:pt>
                <c:pt idx="27">
                  <c:v>1.77951E-10</c:v>
                </c:pt>
                <c:pt idx="28">
                  <c:v>1.000441E-10</c:v>
                </c:pt>
                <c:pt idx="29">
                  <c:v>5.626332E-11</c:v>
                </c:pt>
                <c:pt idx="30">
                  <c:v>3.164559E-11</c:v>
                </c:pt>
                <c:pt idx="31">
                  <c:v>1.779509E-11</c:v>
                </c:pt>
                <c:pt idx="32">
                  <c:v>1.000869E-11</c:v>
                </c:pt>
              </c:numCache>
            </c:numRef>
          </c:xVal>
          <c:yVal>
            <c:numRef>
              <c:f>'BA80-CFC-2004-Comp'!$T$5:$T$37</c:f>
              <c:numCache>
                <c:ptCount val="33"/>
                <c:pt idx="0">
                  <c:v>-2.254336159701286</c:v>
                </c:pt>
                <c:pt idx="1">
                  <c:v>-2.434801889976706</c:v>
                </c:pt>
                <c:pt idx="2">
                  <c:v>-1.9827460272660475</c:v>
                </c:pt>
                <c:pt idx="3">
                  <c:v>-1.9064105000400848</c:v>
                </c:pt>
                <c:pt idx="4">
                  <c:v>-1.7566600981881082</c:v>
                </c:pt>
                <c:pt idx="5">
                  <c:v>-1.866984001483463</c:v>
                </c:pt>
                <c:pt idx="6">
                  <c:v>-1.6161169076933528</c:v>
                </c:pt>
                <c:pt idx="7">
                  <c:v>-1.68129953817642</c:v>
                </c:pt>
                <c:pt idx="8">
                  <c:v>-1.7628458186317124</c:v>
                </c:pt>
                <c:pt idx="9">
                  <c:v>-1.742452626159415</c:v>
                </c:pt>
                <c:pt idx="10">
                  <c:v>-1.7812143273840757</c:v>
                </c:pt>
                <c:pt idx="11">
                  <c:v>-1.7618716849795781</c:v>
                </c:pt>
                <c:pt idx="12">
                  <c:v>-1.80207895251677</c:v>
                </c:pt>
                <c:pt idx="13">
                  <c:v>-1.7550229833527897</c:v>
                </c:pt>
                <c:pt idx="14">
                  <c:v>-1.7673820873746964</c:v>
                </c:pt>
                <c:pt idx="15">
                  <c:v>-1.699741637329983</c:v>
                </c:pt>
                <c:pt idx="16">
                  <c:v>-1.8458398462529537</c:v>
                </c:pt>
                <c:pt idx="17">
                  <c:v>-2.1616339220932708</c:v>
                </c:pt>
                <c:pt idx="18">
                  <c:v>-1.8270367782124775</c:v>
                </c:pt>
                <c:pt idx="19">
                  <c:v>-1.810796376997911</c:v>
                </c:pt>
                <c:pt idx="20">
                  <c:v>-1.8541669352317363</c:v>
                </c:pt>
                <c:pt idx="21">
                  <c:v>-1.8073989206552585</c:v>
                </c:pt>
                <c:pt idx="22">
                  <c:v>-1.9363534151851813</c:v>
                </c:pt>
                <c:pt idx="23">
                  <c:v>-1.8497493488757373</c:v>
                </c:pt>
                <c:pt idx="24">
                  <c:v>-1.7247272544623018</c:v>
                </c:pt>
                <c:pt idx="25">
                  <c:v>-1.7032642247298275</c:v>
                </c:pt>
                <c:pt idx="26">
                  <c:v>-1.594789710238581</c:v>
                </c:pt>
                <c:pt idx="27">
                  <c:v>-1.2681451253557265</c:v>
                </c:pt>
                <c:pt idx="28">
                  <c:v>-1.2730951853852233</c:v>
                </c:pt>
                <c:pt idx="29">
                  <c:v>-0.44347552463882345</c:v>
                </c:pt>
                <c:pt idx="30">
                  <c:v>0.7577151807584731</c:v>
                </c:pt>
                <c:pt idx="31">
                  <c:v>2.9922605379558784</c:v>
                </c:pt>
                <c:pt idx="32">
                  <c:v>6.64514024213787</c:v>
                </c:pt>
              </c:numCache>
            </c:numRef>
          </c:yVal>
          <c:smooth val="0"/>
        </c:ser>
        <c:ser>
          <c:idx val="4"/>
          <c:order val="4"/>
          <c:tx>
            <c:v>BA80-CFC-Ch1-IC1-rad</c:v>
          </c:tx>
          <c:extLst>
            <c:ext xmlns:c14="http://schemas.microsoft.com/office/drawing/2007/8/2/chart" uri="{6F2FDCE9-48DA-4B69-8628-5D25D57E5C99}">
              <c14:invertSolidFillFmt>
                <c14:spPr>
                  <a:solidFill>
                    <a:srgbClr val="000000"/>
                  </a:solidFill>
                </c14:spPr>
              </c14:invertSolidFillFmt>
            </c:ext>
          </c:extLst>
          <c:xVal>
            <c:numRef>
              <c:f>'BA80-CFC-2004-Comp'!$U$5:$U$37</c:f>
              <c:numCache>
                <c:ptCount val="33"/>
                <c:pt idx="0">
                  <c:v>0.001000003</c:v>
                </c:pt>
                <c:pt idx="1">
                  <c:v>0.0005624064</c:v>
                </c:pt>
                <c:pt idx="2">
                  <c:v>0.0003162829</c:v>
                </c:pt>
                <c:pt idx="3">
                  <c:v>0.0001779005</c:v>
                </c:pt>
                <c:pt idx="4">
                  <c:v>0.0001000036</c:v>
                </c:pt>
                <c:pt idx="5">
                  <c:v>5.624306E-05</c:v>
                </c:pt>
                <c:pt idx="6">
                  <c:v>3.163025E-05</c:v>
                </c:pt>
                <c:pt idx="7">
                  <c:v>1.778984E-05</c:v>
                </c:pt>
                <c:pt idx="8">
                  <c:v>1.000138E-05</c:v>
                </c:pt>
                <c:pt idx="9">
                  <c:v>5.624305E-06</c:v>
                </c:pt>
                <c:pt idx="10">
                  <c:v>3.163532E-06</c:v>
                </c:pt>
                <c:pt idx="11">
                  <c:v>1.77898E-06</c:v>
                </c:pt>
                <c:pt idx="12">
                  <c:v>1.000188E-06</c:v>
                </c:pt>
                <c:pt idx="13">
                  <c:v>5.624802E-07</c:v>
                </c:pt>
                <c:pt idx="14">
                  <c:v>3.163533E-07</c:v>
                </c:pt>
                <c:pt idx="15">
                  <c:v>1.778983E-07</c:v>
                </c:pt>
                <c:pt idx="16">
                  <c:v>1.000239E-07</c:v>
                </c:pt>
                <c:pt idx="17">
                  <c:v>5.625308E-08</c:v>
                </c:pt>
                <c:pt idx="18">
                  <c:v>3.16353E-08</c:v>
                </c:pt>
                <c:pt idx="19">
                  <c:v>1.779475E-08</c:v>
                </c:pt>
                <c:pt idx="20">
                  <c:v>1.000289E-08</c:v>
                </c:pt>
                <c:pt idx="21">
                  <c:v>5.625805E-09</c:v>
                </c:pt>
                <c:pt idx="22">
                  <c:v>3.16403E-09</c:v>
                </c:pt>
                <c:pt idx="23">
                  <c:v>1.779473E-09</c:v>
                </c:pt>
                <c:pt idx="24">
                  <c:v>1.000389E-09</c:v>
                </c:pt>
                <c:pt idx="25">
                  <c:v>5.62581E-10</c:v>
                </c:pt>
                <c:pt idx="26">
                  <c:v>3.164027E-10</c:v>
                </c:pt>
                <c:pt idx="27">
                  <c:v>1.779476E-10</c:v>
                </c:pt>
                <c:pt idx="28">
                  <c:v>1.000439E-10</c:v>
                </c:pt>
                <c:pt idx="29">
                  <c:v>5.626294E-11</c:v>
                </c:pt>
                <c:pt idx="30">
                  <c:v>3.164519E-11</c:v>
                </c:pt>
                <c:pt idx="31">
                  <c:v>1.779456E-11</c:v>
                </c:pt>
                <c:pt idx="32">
                  <c:v>1.000813E-11</c:v>
                </c:pt>
              </c:numCache>
            </c:numRef>
          </c:xVal>
          <c:yVal>
            <c:numRef>
              <c:f>'BA80-CFC-2004-Comp'!$Y$5:$Y$37</c:f>
              <c:numCache>
                <c:ptCount val="33"/>
                <c:pt idx="0">
                  <c:v>0.10370804341981006</c:v>
                </c:pt>
                <c:pt idx="1">
                  <c:v>0.383577822399815</c:v>
                </c:pt>
                <c:pt idx="2">
                  <c:v>0</c:v>
                </c:pt>
                <c:pt idx="3">
                  <c:v>0.8301862680445046</c:v>
                </c:pt>
                <c:pt idx="4">
                  <c:v>0.9291424009001693</c:v>
                </c:pt>
                <c:pt idx="5">
                  <c:v>1.1229568165959305</c:v>
                </c:pt>
                <c:pt idx="6">
                  <c:v>1.077218386216718</c:v>
                </c:pt>
                <c:pt idx="7">
                  <c:v>1.0082384877725576</c:v>
                </c:pt>
                <c:pt idx="8">
                  <c:v>1.0445271505001352</c:v>
                </c:pt>
                <c:pt idx="9">
                  <c:v>1.0930327746277109</c:v>
                </c:pt>
                <c:pt idx="10">
                  <c:v>1.1298072082052975</c:v>
                </c:pt>
                <c:pt idx="11">
                  <c:v>1.0176980241426508</c:v>
                </c:pt>
                <c:pt idx="12">
                  <c:v>1.0399700992955159</c:v>
                </c:pt>
                <c:pt idx="13">
                  <c:v>1.0086329402553171</c:v>
                </c:pt>
                <c:pt idx="14">
                  <c:v>0.9713462893701748</c:v>
                </c:pt>
                <c:pt idx="15">
                  <c:v>0.9853752771691673</c:v>
                </c:pt>
                <c:pt idx="16">
                  <c:v>0.8914011219291584</c:v>
                </c:pt>
                <c:pt idx="17">
                  <c:v>0.8783817085319072</c:v>
                </c:pt>
                <c:pt idx="18">
                  <c:v>0.5131109923377217</c:v>
                </c:pt>
                <c:pt idx="19">
                  <c:v>0.10080171867420978</c:v>
                </c:pt>
                <c:pt idx="20">
                  <c:v>0.16401230970917496</c:v>
                </c:pt>
                <c:pt idx="21">
                  <c:v>-0.46294728607796326</c:v>
                </c:pt>
                <c:pt idx="22">
                  <c:v>-1.570898206068046</c:v>
                </c:pt>
                <c:pt idx="23">
                  <c:v>-3.6778537475946416</c:v>
                </c:pt>
                <c:pt idx="24">
                  <c:v>-6.723817491393485</c:v>
                </c:pt>
                <c:pt idx="25">
                  <c:v>-12.558382757619727</c:v>
                </c:pt>
                <c:pt idx="26">
                  <c:v>-22.940698105540122</c:v>
                </c:pt>
                <c:pt idx="27">
                  <c:v>-41.06280604874893</c:v>
                </c:pt>
                <c:pt idx="28">
                  <c:v>-74.03184749464796</c:v>
                </c:pt>
                <c:pt idx="29">
                  <c:v>-100</c:v>
                </c:pt>
                <c:pt idx="30">
                  <c:v>-100</c:v>
                </c:pt>
                <c:pt idx="31">
                  <c:v>-100</c:v>
                </c:pt>
                <c:pt idx="32">
                  <c:v>-100</c:v>
                </c:pt>
              </c:numCache>
            </c:numRef>
          </c:yVal>
          <c:smooth val="0"/>
        </c:ser>
        <c:ser>
          <c:idx val="5"/>
          <c:order val="5"/>
          <c:tx>
            <c:v>BA80-CFC-Ch1-IC2-rad</c:v>
          </c:tx>
          <c:extLst>
            <c:ext xmlns:c14="http://schemas.microsoft.com/office/drawing/2007/8/2/chart" uri="{6F2FDCE9-48DA-4B69-8628-5D25D57E5C99}">
              <c14:invertSolidFillFmt>
                <c14:spPr>
                  <a:solidFill>
                    <a:srgbClr val="000000"/>
                  </a:solidFill>
                </c14:spPr>
              </c14:invertSolidFillFmt>
            </c:ext>
          </c:extLst>
          <c:xVal>
            <c:numRef>
              <c:f>'BA80-CFC-2004-Comp'!$Z$5:$Z$37</c:f>
              <c:numCache>
                <c:ptCount val="33"/>
                <c:pt idx="0">
                  <c:v>0.001</c:v>
                </c:pt>
                <c:pt idx="1">
                  <c:v>0.0005624032</c:v>
                </c:pt>
                <c:pt idx="2">
                  <c:v>0.0003162803</c:v>
                </c:pt>
                <c:pt idx="3">
                  <c:v>0.0001778971</c:v>
                </c:pt>
                <c:pt idx="4">
                  <c:v>0.0001000035</c:v>
                </c:pt>
                <c:pt idx="5">
                  <c:v>5.624279E-05</c:v>
                </c:pt>
                <c:pt idx="6">
                  <c:v>3.162996E-05</c:v>
                </c:pt>
                <c:pt idx="7">
                  <c:v>1.778947E-05</c:v>
                </c:pt>
                <c:pt idx="8">
                  <c:v>1.000136E-05</c:v>
                </c:pt>
                <c:pt idx="9">
                  <c:v>5.624284E-06</c:v>
                </c:pt>
                <c:pt idx="10">
                  <c:v>3.163515E-06</c:v>
                </c:pt>
                <c:pt idx="11">
                  <c:v>1.778953E-06</c:v>
                </c:pt>
                <c:pt idx="12">
                  <c:v>1.000187E-06</c:v>
                </c:pt>
                <c:pt idx="13">
                  <c:v>5.62478E-07</c:v>
                </c:pt>
                <c:pt idx="14">
                  <c:v>3.163508E-07</c:v>
                </c:pt>
                <c:pt idx="15">
                  <c:v>1.778947E-07</c:v>
                </c:pt>
                <c:pt idx="16">
                  <c:v>1.000237E-07</c:v>
                </c:pt>
                <c:pt idx="17">
                  <c:v>5.625286E-08</c:v>
                </c:pt>
                <c:pt idx="18">
                  <c:v>3.163504E-08</c:v>
                </c:pt>
                <c:pt idx="19">
                  <c:v>1.779452E-08</c:v>
                </c:pt>
                <c:pt idx="20">
                  <c:v>1.000288E-08</c:v>
                </c:pt>
                <c:pt idx="21">
                  <c:v>5.625775E-09</c:v>
                </c:pt>
                <c:pt idx="22">
                  <c:v>3.164001E-09</c:v>
                </c:pt>
                <c:pt idx="23">
                  <c:v>1.779449E-09</c:v>
                </c:pt>
                <c:pt idx="24">
                  <c:v>1.000388E-09</c:v>
                </c:pt>
                <c:pt idx="25">
                  <c:v>5.625788E-10</c:v>
                </c:pt>
                <c:pt idx="26">
                  <c:v>3.164005E-10</c:v>
                </c:pt>
                <c:pt idx="27">
                  <c:v>1.77945E-10</c:v>
                </c:pt>
                <c:pt idx="28">
                  <c:v>1.000438E-10</c:v>
                </c:pt>
                <c:pt idx="29">
                  <c:v>5.626282E-11</c:v>
                </c:pt>
                <c:pt idx="30">
                  <c:v>3.16451E-11</c:v>
                </c:pt>
                <c:pt idx="31">
                  <c:v>1.779455E-11</c:v>
                </c:pt>
                <c:pt idx="32">
                  <c:v>1.000822E-11</c:v>
                </c:pt>
              </c:numCache>
            </c:numRef>
          </c:xVal>
          <c:yVal>
            <c:numRef>
              <c:f>'BA80-CFC-2004-Comp'!$AD$5:$AD$37</c:f>
              <c:numCache>
                <c:ptCount val="33"/>
                <c:pt idx="0">
                  <c:v>-0.298824673051752</c:v>
                </c:pt>
                <c:pt idx="1">
                  <c:v>0.15652051962794752</c:v>
                </c:pt>
                <c:pt idx="2">
                  <c:v>0.3918570542184588</c:v>
                </c:pt>
                <c:pt idx="3">
                  <c:v>0.5099321527860184</c:v>
                </c:pt>
                <c:pt idx="4">
                  <c:v>0.593054374962516</c:v>
                </c:pt>
                <c:pt idx="5">
                  <c:v>0.6381399560917643</c:v>
                </c:pt>
                <c:pt idx="6">
                  <c:v>0.5783530505675284</c:v>
                </c:pt>
                <c:pt idx="7">
                  <c:v>0.7136221450681316</c:v>
                </c:pt>
                <c:pt idx="8">
                  <c:v>0.6661299747076249</c:v>
                </c:pt>
                <c:pt idx="9">
                  <c:v>0.6707604662282297</c:v>
                </c:pt>
                <c:pt idx="10">
                  <c:v>0.6555405813645484</c:v>
                </c:pt>
                <c:pt idx="11">
                  <c:v>0.6565724251321359</c:v>
                </c:pt>
                <c:pt idx="12">
                  <c:v>0.6473073600978397</c:v>
                </c:pt>
                <c:pt idx="13">
                  <c:v>0.6168975060611093</c:v>
                </c:pt>
                <c:pt idx="14">
                  <c:v>0.5981819644124161</c:v>
                </c:pt>
                <c:pt idx="15">
                  <c:v>0.6384483689311645</c:v>
                </c:pt>
                <c:pt idx="16">
                  <c:v>0.4165843407073341</c:v>
                </c:pt>
                <c:pt idx="17">
                  <c:v>0.11973478070952377</c:v>
                </c:pt>
                <c:pt idx="18">
                  <c:v>1.014549997131449</c:v>
                </c:pt>
                <c:pt idx="19">
                  <c:v>0.6696809973034887</c:v>
                </c:pt>
                <c:pt idx="20">
                  <c:v>0.5642653160149181</c:v>
                </c:pt>
                <c:pt idx="21">
                  <c:v>0.3553856665469422</c:v>
                </c:pt>
                <c:pt idx="22">
                  <c:v>0.5909324088468618</c:v>
                </c:pt>
                <c:pt idx="23">
                  <c:v>0.8651149841426887</c:v>
                </c:pt>
                <c:pt idx="24">
                  <c:v>0.5927360161187737</c:v>
                </c:pt>
                <c:pt idx="25">
                  <c:v>1.098526627842241</c:v>
                </c:pt>
                <c:pt idx="26">
                  <c:v>1.0727792444087718</c:v>
                </c:pt>
                <c:pt idx="27">
                  <c:v>0.978681524278063</c:v>
                </c:pt>
                <c:pt idx="28">
                  <c:v>1.0067551212422643</c:v>
                </c:pt>
                <c:pt idx="29">
                  <c:v>1.7309857920123093</c:v>
                </c:pt>
                <c:pt idx="30">
                  <c:v>2.7589716312496644</c:v>
                </c:pt>
                <c:pt idx="31">
                  <c:v>4.530219810671461</c:v>
                </c:pt>
                <c:pt idx="32">
                  <c:v>7.941085774640981</c:v>
                </c:pt>
              </c:numCache>
            </c:numRef>
          </c:yVal>
          <c:smooth val="0"/>
        </c:ser>
        <c:axId val="46914987"/>
        <c:axId val="19581700"/>
      </c:scatterChart>
      <c:valAx>
        <c:axId val="46914987"/>
        <c:scaling>
          <c:logBase val="10"/>
          <c:orientation val="minMax"/>
          <c:max val="0.001"/>
        </c:scaling>
        <c:axPos val="b"/>
        <c:title>
          <c:tx>
            <c:rich>
              <a:bodyPr vert="horz" rot="0" anchor="ctr"/>
              <a:lstStyle/>
              <a:p>
                <a:pPr algn="ctr">
                  <a:defRPr/>
                </a:pPr>
                <a:r>
                  <a:rPr lang="en-US"/>
                  <a:t>I in [A]</a:t>
                </a:r>
              </a:p>
            </c:rich>
          </c:tx>
          <c:layout>
            <c:manualLayout>
              <c:xMode val="factor"/>
              <c:yMode val="factor"/>
              <c:x val="0.03925"/>
              <c:y val="0.12575"/>
            </c:manualLayout>
          </c:layout>
          <c:overlay val="0"/>
          <c:spPr>
            <a:noFill/>
            <a:ln>
              <a:noFill/>
            </a:ln>
          </c:spPr>
        </c:title>
        <c:delete val="0"/>
        <c:numFmt formatCode="0.00E+00" sourceLinked="0"/>
        <c:majorTickMark val="out"/>
        <c:minorTickMark val="none"/>
        <c:tickLblPos val="nextTo"/>
        <c:crossAx val="19581700"/>
        <c:crossesAt val="0"/>
        <c:crossBetween val="midCat"/>
        <c:dispUnits/>
      </c:valAx>
      <c:valAx>
        <c:axId val="19581700"/>
        <c:scaling>
          <c:orientation val="minMax"/>
          <c:max val="1600"/>
          <c:min val="-140"/>
        </c:scaling>
        <c:axPos val="l"/>
        <c:title>
          <c:tx>
            <c:rich>
              <a:bodyPr vert="horz" rot="0" anchor="ctr"/>
              <a:lstStyle/>
              <a:p>
                <a:pPr algn="ctr">
                  <a:defRPr/>
                </a:pPr>
                <a:r>
                  <a:rPr lang="en-US"/>
                  <a:t>Error [%]</a:t>
                </a:r>
              </a:p>
            </c:rich>
          </c:tx>
          <c:layout>
            <c:manualLayout>
              <c:xMode val="factor"/>
              <c:yMode val="factor"/>
              <c:x val="0.0375"/>
              <c:y val="0.11"/>
            </c:manualLayout>
          </c:layout>
          <c:overlay val="0"/>
          <c:spPr>
            <a:noFill/>
            <a:ln>
              <a:noFill/>
            </a:ln>
          </c:spPr>
        </c:title>
        <c:majorGridlines/>
        <c:delete val="0"/>
        <c:numFmt formatCode="0.0" sourceLinked="0"/>
        <c:majorTickMark val="out"/>
        <c:minorTickMark val="none"/>
        <c:tickLblPos val="nextTo"/>
        <c:crossAx val="46914987"/>
        <c:crossesAt val="1E-11"/>
        <c:crossBetween val="midCat"/>
        <c:dispUnits/>
      </c:valAx>
      <c:spPr>
        <a:solidFill>
          <a:srgbClr val="C0C0C0"/>
        </a:solidFill>
        <a:ln w="12700">
          <a:solidFill>
            <a:srgbClr val="808080"/>
          </a:solidFill>
        </a:ln>
      </c:spPr>
    </c:plotArea>
    <c:legend>
      <c:legendPos val="r"/>
      <c:layout>
        <c:manualLayout>
          <c:xMode val="edge"/>
          <c:yMode val="edge"/>
          <c:x val="0.4385"/>
          <c:y val="0.3375"/>
          <c:w val="0.4565"/>
          <c:h val="0.31975"/>
        </c:manualLayout>
      </c:layout>
      <c:overlay val="0"/>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4"/>
          <c:y val="0.013"/>
        </c:manualLayout>
      </c:layout>
      <c:spPr>
        <a:noFill/>
        <a:ln>
          <a:noFill/>
        </a:ln>
      </c:spPr>
    </c:title>
    <c:plotArea>
      <c:layout>
        <c:manualLayout>
          <c:xMode val="edge"/>
          <c:yMode val="edge"/>
          <c:x val="0"/>
          <c:y val="0"/>
          <c:w val="0.987"/>
          <c:h val="0.995"/>
        </c:manualLayout>
      </c:layout>
      <c:barChart>
        <c:barDir val="col"/>
        <c:grouping val="clustered"/>
        <c:varyColors val="0"/>
        <c:ser>
          <c:idx val="0"/>
          <c:order val="0"/>
          <c:tx>
            <c:v>10pA</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Lbls>
            <c:dLbl>
              <c:idx val="1"/>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Ref>
              <c:f>('BA80-CFC-2004-Comp'!$A$38,'BA80-CFC-2004-Comp'!$F$38,'BA80-CFC-2004-Comp'!$K$38,'BA80-CFC-2004-Comp'!$P$38,'BA80-CFC-2004-Comp'!$U$38,'BA80-CFC-2004-Comp'!$Z$38,'BA80-CFC-2004-Comp'!$AE$38,'BA80-CFC-2004-Comp'!$AJ$38)</c:f>
              <c:strCache>
                <c:ptCount val="8"/>
                <c:pt idx="0">
                  <c:v>IC3</c:v>
                </c:pt>
                <c:pt idx="1">
                  <c:v>new</c:v>
                </c:pt>
                <c:pt idx="2">
                  <c:v>TR1</c:v>
                </c:pt>
                <c:pt idx="3">
                  <c:v>Tr2</c:v>
                </c:pt>
                <c:pt idx="4">
                  <c:v>IC1</c:v>
                </c:pt>
                <c:pt idx="5">
                  <c:v>IC2</c:v>
                </c:pt>
                <c:pt idx="6">
                  <c:v>all rad</c:v>
                </c:pt>
                <c:pt idx="7">
                  <c:v>sum</c:v>
                </c:pt>
              </c:strCache>
            </c:strRef>
          </c:cat>
          <c:val>
            <c:numRef>
              <c:f>('BA80-CFC-2004-Comp'!$B$37,'BA80-CFC-2004-Comp'!$G$37,'BA80-CFC-2004-Comp'!$L$37,'BA80-CFC-2004-Comp'!$Q$37,'BA80-CFC-2004-Comp'!$V$37,'BA80-CFC-2004-Comp'!$AA$37,'BA80-CFC-2004-Comp'!$AF$37,'BA80-CFC-2004-Comp'!$AJ$37)</c:f>
              <c:numCache>
                <c:ptCount val="8"/>
                <c:pt idx="0">
                  <c:v>1.0448051906302476E-11</c:v>
                </c:pt>
                <c:pt idx="1">
                  <c:v>1.0987500006776477E-11</c:v>
                </c:pt>
                <c:pt idx="2">
                  <c:v>1.535179786166011E-10</c:v>
                </c:pt>
                <c:pt idx="3">
                  <c:v>1.0673781486900828E-11</c:v>
                </c:pt>
                <c:pt idx="5">
                  <c:v>1.0802981334714773E-11</c:v>
                </c:pt>
                <c:pt idx="6">
                  <c:v>6.602946924922175E-11</c:v>
                </c:pt>
                <c:pt idx="7">
                  <c:v>4.636069833612979E-11</c:v>
                </c:pt>
              </c:numCache>
            </c:numRef>
          </c:val>
        </c:ser>
        <c:axId val="42017573"/>
        <c:axId val="42613838"/>
      </c:barChart>
      <c:catAx>
        <c:axId val="42017573"/>
        <c:scaling>
          <c:orientation val="minMax"/>
        </c:scaling>
        <c:axPos val="b"/>
        <c:delete val="0"/>
        <c:numFmt formatCode="General" sourceLinked="1"/>
        <c:majorTickMark val="out"/>
        <c:minorTickMark val="none"/>
        <c:tickLblPos val="nextTo"/>
        <c:crossAx val="42613838"/>
        <c:crosses val="autoZero"/>
        <c:auto val="1"/>
        <c:lblOffset val="100"/>
        <c:noMultiLvlLbl val="0"/>
      </c:catAx>
      <c:valAx>
        <c:axId val="42613838"/>
        <c:scaling>
          <c:orientation val="minMax"/>
          <c:max val="1.6E-10"/>
        </c:scaling>
        <c:axPos val="l"/>
        <c:majorGridlines/>
        <c:delete val="0"/>
        <c:numFmt formatCode="0.0E+00" sourceLinked="0"/>
        <c:majorTickMark val="out"/>
        <c:minorTickMark val="none"/>
        <c:tickLblPos val="nextTo"/>
        <c:crossAx val="42017573"/>
        <c:crossesAt val="1"/>
        <c:crossBetween val="between"/>
        <c:dispUnits/>
      </c:valAx>
      <c:spPr>
        <a:solidFill>
          <a:srgbClr val="C0C0C0"/>
        </a:solidFill>
        <a:ln w="12700">
          <a:solidFill>
            <a:srgbClr val="808080"/>
          </a:solidFill>
        </a:ln>
      </c:spPr>
    </c:plotArea>
    <c:legend>
      <c:legendPos val="r"/>
      <c:legendEntry>
        <c:idx val="4"/>
        <c:delete val="1"/>
      </c:legendEntry>
      <c:layout>
        <c:manualLayout>
          <c:xMode val="edge"/>
          <c:yMode val="edge"/>
          <c:x val="0.878"/>
          <c:y val="0.0517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425"/>
          <c:y val="0.04125"/>
        </c:manualLayout>
      </c:layout>
      <c:spPr>
        <a:noFill/>
        <a:ln>
          <a:noFill/>
        </a:ln>
      </c:spPr>
    </c:title>
    <c:plotArea>
      <c:layout>
        <c:manualLayout>
          <c:xMode val="edge"/>
          <c:yMode val="edge"/>
          <c:x val="0"/>
          <c:y val="0"/>
          <c:w val="0.987"/>
          <c:h val="1"/>
        </c:manualLayout>
      </c:layout>
      <c:barChart>
        <c:barDir val="col"/>
        <c:grouping val="clustered"/>
        <c:varyColors val="0"/>
        <c:ser>
          <c:idx val="0"/>
          <c:order val="0"/>
          <c:tx>
            <c:v>100pA</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Lbls>
            <c:dLbl>
              <c:idx val="1"/>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Ref>
              <c:f>('BA80-CFC-2004-Comp'!$A$38,'BA80-CFC-2004-Comp'!$F$38,'BA80-CFC-2004-Comp'!$K$38,'BA80-CFC-2004-Comp'!$P$38,'BA80-CFC-2004-Comp'!$U$38,'BA80-CFC-2004-Comp'!$Z$38,'BA80-CFC-2004-Comp'!$AE$38,'BA80-CFC-2004-Comp'!$AJ$38)</c:f>
              <c:strCache>
                <c:ptCount val="8"/>
                <c:pt idx="0">
                  <c:v>IC3</c:v>
                </c:pt>
                <c:pt idx="1">
                  <c:v>new</c:v>
                </c:pt>
                <c:pt idx="2">
                  <c:v>TR1</c:v>
                </c:pt>
                <c:pt idx="3">
                  <c:v>Tr2</c:v>
                </c:pt>
                <c:pt idx="4">
                  <c:v>IC1</c:v>
                </c:pt>
                <c:pt idx="5">
                  <c:v>IC2</c:v>
                </c:pt>
                <c:pt idx="6">
                  <c:v>all rad</c:v>
                </c:pt>
                <c:pt idx="7">
                  <c:v>sum</c:v>
                </c:pt>
              </c:strCache>
            </c:strRef>
          </c:cat>
          <c:val>
            <c:numRef>
              <c:f>('BA80-CFC-2004-Comp'!$B$33,'BA80-CFC-2004-Comp'!$G$33,'BA80-CFC-2004-Comp'!$L$33,'BA80-CFC-2004-Comp'!$Q$33,'BA80-CFC-2004-Comp'!$V$33,'BA80-CFC-2004-Comp'!$AA$33,'BA80-CFC-2004-Comp'!$AF$33,'BA80-CFC-2004-Comp'!$AJ$33)</c:f>
              <c:numCache>
                <c:ptCount val="8"/>
                <c:pt idx="0">
                  <c:v>9.711986651375855E-11</c:v>
                </c:pt>
                <c:pt idx="1">
                  <c:v>1.013926033735417E-10</c:v>
                </c:pt>
                <c:pt idx="2">
                  <c:v>2.437559058402229E-10</c:v>
                </c:pt>
                <c:pt idx="3">
                  <c:v>9.877044337963802E-11</c:v>
                </c:pt>
                <c:pt idx="4">
                  <c:v>2.5979552524301882E-11</c:v>
                </c:pt>
                <c:pt idx="5">
                  <c:v>1.0105099607998536E-10</c:v>
                </c:pt>
                <c:pt idx="6">
                  <c:v>1.542760871912213E-10</c:v>
                </c:pt>
                <c:pt idx="7">
                  <c:v>1.1333535286758133E-10</c:v>
                </c:pt>
              </c:numCache>
            </c:numRef>
          </c:val>
        </c:ser>
        <c:axId val="47980223"/>
        <c:axId val="29168824"/>
      </c:barChart>
      <c:catAx>
        <c:axId val="47980223"/>
        <c:scaling>
          <c:orientation val="minMax"/>
        </c:scaling>
        <c:axPos val="b"/>
        <c:delete val="0"/>
        <c:numFmt formatCode="General" sourceLinked="1"/>
        <c:majorTickMark val="out"/>
        <c:minorTickMark val="none"/>
        <c:tickLblPos val="nextTo"/>
        <c:crossAx val="29168824"/>
        <c:crosses val="autoZero"/>
        <c:auto val="1"/>
        <c:lblOffset val="100"/>
        <c:noMultiLvlLbl val="0"/>
      </c:catAx>
      <c:valAx>
        <c:axId val="29168824"/>
        <c:scaling>
          <c:orientation val="minMax"/>
          <c:max val="2.5E-10"/>
        </c:scaling>
        <c:axPos val="l"/>
        <c:majorGridlines/>
        <c:delete val="0"/>
        <c:numFmt formatCode="0.0E+00" sourceLinked="0"/>
        <c:majorTickMark val="out"/>
        <c:minorTickMark val="none"/>
        <c:tickLblPos val="nextTo"/>
        <c:crossAx val="47980223"/>
        <c:crossesAt val="1"/>
        <c:crossBetween val="between"/>
        <c:dispUnits/>
      </c:valAx>
      <c:spPr>
        <a:solidFill>
          <a:srgbClr val="C0C0C0"/>
        </a:solidFill>
        <a:ln w="12700">
          <a:solidFill>
            <a:srgbClr val="808080"/>
          </a:solidFill>
        </a:ln>
      </c:spPr>
    </c:plotArea>
    <c:legend>
      <c:legendPos val="r"/>
      <c:layout>
        <c:manualLayout>
          <c:xMode val="edge"/>
          <c:yMode val="edge"/>
          <c:x val="0.877"/>
          <c:y val="0.034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425"/>
          <c:y val="0.04125"/>
        </c:manualLayout>
      </c:layout>
      <c:spPr>
        <a:noFill/>
        <a:ln>
          <a:noFill/>
        </a:ln>
      </c:spPr>
    </c:title>
    <c:plotArea>
      <c:layout>
        <c:manualLayout>
          <c:xMode val="edge"/>
          <c:yMode val="edge"/>
          <c:x val="0"/>
          <c:y val="0"/>
          <c:w val="0.987"/>
          <c:h val="0.99375"/>
        </c:manualLayout>
      </c:layout>
      <c:barChart>
        <c:barDir val="col"/>
        <c:grouping val="clustered"/>
        <c:varyColors val="0"/>
        <c:ser>
          <c:idx val="0"/>
          <c:order val="0"/>
          <c:tx>
            <c:v>1nA</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Lbls>
            <c:dLbl>
              <c:idx val="1"/>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5"/>
              <c:txPr>
                <a:bodyPr vert="horz" rot="-5400000" anchor="ctr"/>
                <a:lstStyle/>
                <a:p>
                  <a:pPr algn="ctr">
                    <a:defRPr lang="en-US" cap="none" sz="800" b="0" i="0" u="none" baseline="0">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spPr>
              <a:noFill/>
              <a:ln>
                <a:noFill/>
              </a:ln>
            </c:spPr>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Ref>
              <c:f>('BA80-CFC-2004-Comp'!$A$38,'BA80-CFC-2004-Comp'!$F$38,'BA80-CFC-2004-Comp'!$K$38,'BA80-CFC-2004-Comp'!$P$38,'BA80-CFC-2004-Comp'!$U$38,'BA80-CFC-2004-Comp'!$Z$38,'BA80-CFC-2004-Comp'!$AE$38,'BA80-CFC-2004-Comp'!$AJ$38)</c:f>
              <c:strCache>
                <c:ptCount val="8"/>
                <c:pt idx="0">
                  <c:v>IC3</c:v>
                </c:pt>
                <c:pt idx="1">
                  <c:v>new</c:v>
                </c:pt>
                <c:pt idx="2">
                  <c:v>TR1</c:v>
                </c:pt>
                <c:pt idx="3">
                  <c:v>Tr2</c:v>
                </c:pt>
                <c:pt idx="4">
                  <c:v>IC1</c:v>
                </c:pt>
                <c:pt idx="5">
                  <c:v>IC2</c:v>
                </c:pt>
                <c:pt idx="6">
                  <c:v>all rad</c:v>
                </c:pt>
                <c:pt idx="7">
                  <c:v>sum</c:v>
                </c:pt>
              </c:strCache>
            </c:strRef>
          </c:cat>
          <c:val>
            <c:numRef>
              <c:f>('BA80-CFC-2004-Comp'!$B$29,'BA80-CFC-2004-Comp'!$G$29,'BA80-CFC-2004-Comp'!$L$29,'BA80-CFC-2004-Comp'!$Q$29,'BA80-CFC-2004-Comp'!$V$29,'BA80-CFC-2004-Comp'!$AA$29,'BA80-CFC-2004-Comp'!$AF$29,'BA80-CFC-2004-Comp'!$AJ$29)</c:f>
              <c:numCache>
                <c:ptCount val="8"/>
                <c:pt idx="0">
                  <c:v>9.653486318754894E-10</c:v>
                </c:pt>
                <c:pt idx="1">
                  <c:v>1.0065060531244023E-09</c:v>
                </c:pt>
                <c:pt idx="2">
                  <c:v>1.1685012105343354E-09</c:v>
                </c:pt>
                <c:pt idx="3">
                  <c:v>9.83136983771812E-10</c:v>
                </c:pt>
                <c:pt idx="4">
                  <c:v>9.331246694360236E-10</c:v>
                </c:pt>
                <c:pt idx="5">
                  <c:v>1.0063176599769304E-09</c:v>
                </c:pt>
                <c:pt idx="6">
                  <c:v>1.0327311218667312E-09</c:v>
                </c:pt>
                <c:pt idx="7">
                  <c:v>1.011285831118918E-09</c:v>
                </c:pt>
              </c:numCache>
            </c:numRef>
          </c:val>
        </c:ser>
        <c:axId val="61192825"/>
        <c:axId val="13864514"/>
      </c:barChart>
      <c:catAx>
        <c:axId val="61192825"/>
        <c:scaling>
          <c:orientation val="minMax"/>
        </c:scaling>
        <c:axPos val="b"/>
        <c:delete val="0"/>
        <c:numFmt formatCode="General" sourceLinked="1"/>
        <c:majorTickMark val="out"/>
        <c:minorTickMark val="none"/>
        <c:tickLblPos val="nextTo"/>
        <c:crossAx val="13864514"/>
        <c:crosses val="autoZero"/>
        <c:auto val="1"/>
        <c:lblOffset val="100"/>
        <c:noMultiLvlLbl val="0"/>
      </c:catAx>
      <c:valAx>
        <c:axId val="13864514"/>
        <c:scaling>
          <c:orientation val="minMax"/>
          <c:max val="1.2E-09"/>
          <c:min val="8E-10"/>
        </c:scaling>
        <c:axPos val="l"/>
        <c:majorGridlines/>
        <c:delete val="0"/>
        <c:numFmt formatCode="0.0E+00" sourceLinked="0"/>
        <c:majorTickMark val="out"/>
        <c:minorTickMark val="none"/>
        <c:tickLblPos val="nextTo"/>
        <c:crossAx val="61192825"/>
        <c:crossesAt val="1"/>
        <c:crossBetween val="between"/>
        <c:dispUnits/>
      </c:valAx>
      <c:spPr>
        <a:solidFill>
          <a:srgbClr val="C0C0C0"/>
        </a:solidFill>
        <a:ln w="12700">
          <a:solidFill>
            <a:srgbClr val="808080"/>
          </a:solidFill>
        </a:ln>
      </c:spPr>
    </c:plotArea>
    <c:legend>
      <c:legendPos val="r"/>
      <c:layout>
        <c:manualLayout>
          <c:xMode val="edge"/>
          <c:yMode val="edge"/>
          <c:x val="0.7645"/>
          <c:y val="0.11"/>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425"/>
          <c:y val="0.04125"/>
        </c:manualLayout>
      </c:layout>
      <c:spPr>
        <a:noFill/>
        <a:ln>
          <a:noFill/>
        </a:ln>
      </c:spPr>
    </c:title>
    <c:plotArea>
      <c:layout>
        <c:manualLayout>
          <c:xMode val="edge"/>
          <c:yMode val="edge"/>
          <c:x val="0"/>
          <c:y val="0"/>
          <c:w val="0.987"/>
          <c:h val="1"/>
        </c:manualLayout>
      </c:layout>
      <c:barChart>
        <c:barDir val="col"/>
        <c:grouping val="clustered"/>
        <c:varyColors val="0"/>
        <c:ser>
          <c:idx val="0"/>
          <c:order val="0"/>
          <c:tx>
            <c:v>10nA</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Lbls>
            <c:dLbl>
              <c:idx val="1"/>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5"/>
              <c:txPr>
                <a:bodyPr vert="horz" rot="-5400000" anchor="ctr"/>
                <a:lstStyle/>
                <a:p>
                  <a:pPr algn="ctr">
                    <a:defRPr lang="en-US" cap="none" sz="800" b="0" i="0" u="none" baseline="0">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spPr>
              <a:noFill/>
              <a:ln>
                <a:noFill/>
              </a:ln>
            </c:spPr>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Ref>
              <c:f>('BA80-CFC-2004-Comp'!$A$38,'BA80-CFC-2004-Comp'!$F$38,'BA80-CFC-2004-Comp'!$K$38,'BA80-CFC-2004-Comp'!$P$38,'BA80-CFC-2004-Comp'!$U$38,'BA80-CFC-2004-Comp'!$Z$38,'BA80-CFC-2004-Comp'!$AE$38,'BA80-CFC-2004-Comp'!$AJ$38)</c:f>
              <c:strCache>
                <c:ptCount val="8"/>
                <c:pt idx="0">
                  <c:v>IC3</c:v>
                </c:pt>
                <c:pt idx="1">
                  <c:v>new</c:v>
                </c:pt>
                <c:pt idx="2">
                  <c:v>TR1</c:v>
                </c:pt>
                <c:pt idx="3">
                  <c:v>Tr2</c:v>
                </c:pt>
                <c:pt idx="4">
                  <c:v>IC1</c:v>
                </c:pt>
                <c:pt idx="5">
                  <c:v>IC2</c:v>
                </c:pt>
                <c:pt idx="6">
                  <c:v>all rad</c:v>
                </c:pt>
                <c:pt idx="7">
                  <c:v>sum</c:v>
                </c:pt>
              </c:strCache>
            </c:strRef>
          </c:cat>
          <c:val>
            <c:numRef>
              <c:f>('BA80-CFC-2004-Comp'!$B$25,'BA80-CFC-2004-Comp'!$G$25,'BA80-CFC-2004-Comp'!$L$25,'BA80-CFC-2004-Comp'!$Q$25,'BA80-CFC-2004-Comp'!$V$25,'BA80-CFC-2004-Comp'!$AA$25,'BA80-CFC-2004-Comp'!$AF$25,'BA80-CFC-2004-Comp'!$AJ$25)</c:f>
              <c:numCache>
                <c:ptCount val="8"/>
                <c:pt idx="0">
                  <c:v>9.648891480418657E-09</c:v>
                </c:pt>
                <c:pt idx="1">
                  <c:v>1.0060994697373955E-08</c:v>
                </c:pt>
                <c:pt idx="2">
                  <c:v>1.0532437718882325E-08</c:v>
                </c:pt>
                <c:pt idx="3">
                  <c:v>9.817449164802317E-09</c:v>
                </c:pt>
                <c:pt idx="4">
                  <c:v>1.0019295970926668E-08</c:v>
                </c:pt>
                <c:pt idx="5">
                  <c:v>1.0059322782442593E-08</c:v>
                </c:pt>
                <c:pt idx="6">
                  <c:v>9.807131813998264E-09</c:v>
                </c:pt>
                <c:pt idx="7">
                  <c:v>1.0015479423494511E-08</c:v>
                </c:pt>
              </c:numCache>
            </c:numRef>
          </c:val>
        </c:ser>
        <c:axId val="57671763"/>
        <c:axId val="49283820"/>
      </c:barChart>
      <c:catAx>
        <c:axId val="57671763"/>
        <c:scaling>
          <c:orientation val="minMax"/>
        </c:scaling>
        <c:axPos val="b"/>
        <c:delete val="0"/>
        <c:numFmt formatCode="General" sourceLinked="1"/>
        <c:majorTickMark val="out"/>
        <c:minorTickMark val="none"/>
        <c:tickLblPos val="nextTo"/>
        <c:crossAx val="49283820"/>
        <c:crosses val="autoZero"/>
        <c:auto val="1"/>
        <c:lblOffset val="100"/>
        <c:noMultiLvlLbl val="0"/>
      </c:catAx>
      <c:valAx>
        <c:axId val="49283820"/>
        <c:scaling>
          <c:orientation val="minMax"/>
          <c:max val="1.06E-08"/>
        </c:scaling>
        <c:axPos val="l"/>
        <c:majorGridlines/>
        <c:delete val="0"/>
        <c:numFmt formatCode="0.0E+00" sourceLinked="0"/>
        <c:majorTickMark val="out"/>
        <c:minorTickMark val="none"/>
        <c:tickLblPos val="nextTo"/>
        <c:crossAx val="57671763"/>
        <c:crossesAt val="1"/>
        <c:crossBetween val="between"/>
        <c:dispUnits/>
      </c:valAx>
      <c:spPr>
        <a:solidFill>
          <a:srgbClr val="C0C0C0"/>
        </a:solidFill>
        <a:ln w="12700">
          <a:solidFill>
            <a:srgbClr val="808080"/>
          </a:solidFill>
        </a:ln>
      </c:spPr>
    </c:plotArea>
    <c:legend>
      <c:legendPos val="r"/>
      <c:layout>
        <c:manualLayout>
          <c:xMode val="edge"/>
          <c:yMode val="edge"/>
          <c:x val="0.755"/>
          <c:y val="0.106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425"/>
          <c:y val="0.04125"/>
        </c:manualLayout>
      </c:layout>
      <c:spPr>
        <a:noFill/>
        <a:ln>
          <a:noFill/>
        </a:ln>
      </c:spPr>
    </c:title>
    <c:plotArea>
      <c:layout>
        <c:manualLayout>
          <c:xMode val="edge"/>
          <c:yMode val="edge"/>
          <c:x val="0"/>
          <c:y val="0"/>
          <c:w val="0.987"/>
          <c:h val="1"/>
        </c:manualLayout>
      </c:layout>
      <c:barChart>
        <c:barDir val="col"/>
        <c:grouping val="clustered"/>
        <c:varyColors val="0"/>
        <c:ser>
          <c:idx val="0"/>
          <c:order val="0"/>
          <c:tx>
            <c:v>100nA</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9900"/>
              </a:solidFill>
            </c:spPr>
          </c:dPt>
          <c:dLbls>
            <c:dLbl>
              <c:idx val="1"/>
              <c:txPr>
                <a:bodyPr vert="horz" rot="-540000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latin typeface="Arial"/>
                      <a:ea typeface="Arial"/>
                      <a:cs typeface="Arial"/>
                    </a:defRPr>
                  </a:pPr>
                </a:p>
              </c:txPr>
              <c:numFmt formatCode="General" sourceLinked="1"/>
              <c:spPr/>
              <c:showLegendKey val="0"/>
              <c:showVal val="1"/>
              <c:showBubbleSize val="0"/>
              <c:showCatName val="0"/>
              <c:showSerName val="0"/>
              <c:showPercent val="0"/>
            </c:dLbl>
            <c:dLbl>
              <c:idx val="5"/>
              <c:txPr>
                <a:bodyPr vert="horz" rot="-5400000" anchor="ctr"/>
                <a:lstStyle/>
                <a:p>
                  <a:pPr algn="ctr">
                    <a:defRPr lang="en-US" cap="none" sz="800" b="0" i="0" u="none" baseline="0">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spPr>
              <a:noFill/>
              <a:ln>
                <a:noFill/>
              </a:ln>
            </c:spPr>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Ref>
              <c:f>('BA80-CFC-2004-Comp'!$A$38,'BA80-CFC-2004-Comp'!$F$38,'BA80-CFC-2004-Comp'!$K$38,'BA80-CFC-2004-Comp'!$P$38,'BA80-CFC-2004-Comp'!$U$38,'BA80-CFC-2004-Comp'!$Z$38,'BA80-CFC-2004-Comp'!$AE$38,'BA80-CFC-2004-Comp'!$AJ$38)</c:f>
              <c:strCache>
                <c:ptCount val="8"/>
                <c:pt idx="0">
                  <c:v>IC3</c:v>
                </c:pt>
                <c:pt idx="1">
                  <c:v>new</c:v>
                </c:pt>
                <c:pt idx="2">
                  <c:v>TR1</c:v>
                </c:pt>
                <c:pt idx="3">
                  <c:v>Tr2</c:v>
                </c:pt>
                <c:pt idx="4">
                  <c:v>IC1</c:v>
                </c:pt>
                <c:pt idx="5">
                  <c:v>IC2</c:v>
                </c:pt>
                <c:pt idx="6">
                  <c:v>all rad</c:v>
                </c:pt>
                <c:pt idx="7">
                  <c:v>sum</c:v>
                </c:pt>
              </c:strCache>
            </c:strRef>
          </c:cat>
          <c:val>
            <c:numRef>
              <c:f>('BA80-CFC-2004-Comp'!$B$21,'BA80-CFC-2004-Comp'!$G$21,'BA80-CFC-2004-Comp'!$L$21,'BA80-CFC-2004-Comp'!$Q$21,'BA80-CFC-2004-Comp'!$V$21,'BA80-CFC-2004-Comp'!$AA$21,'BA80-CFC-2004-Comp'!$AF$21,'BA80-CFC-2004-Comp'!$AJ$21)</c:f>
              <c:numCache>
                <c:ptCount val="8"/>
                <c:pt idx="0">
                  <c:v>9.645762670098689E-08</c:v>
                </c:pt>
                <c:pt idx="1">
                  <c:v>1.0050585192773548E-07</c:v>
                </c:pt>
                <c:pt idx="2">
                  <c:v>1.0404873470843644E-07</c:v>
                </c:pt>
                <c:pt idx="3">
                  <c:v>9.81778153063441E-08</c:v>
                </c:pt>
                <c:pt idx="4">
                  <c:v>1.009155141667973E-07</c:v>
                </c:pt>
                <c:pt idx="5">
                  <c:v>1.0044038307119609E-07</c:v>
                </c:pt>
                <c:pt idx="6">
                  <c:v>9.762215870204821E-08</c:v>
                </c:pt>
                <c:pt idx="7">
                  <c:v>1.0000801479075218E-07</c:v>
                </c:pt>
              </c:numCache>
            </c:numRef>
          </c:val>
        </c:ser>
        <c:axId val="40901197"/>
        <c:axId val="32566454"/>
      </c:barChart>
      <c:catAx>
        <c:axId val="40901197"/>
        <c:scaling>
          <c:orientation val="minMax"/>
        </c:scaling>
        <c:axPos val="b"/>
        <c:delete val="0"/>
        <c:numFmt formatCode="General" sourceLinked="1"/>
        <c:majorTickMark val="out"/>
        <c:minorTickMark val="none"/>
        <c:tickLblPos val="nextTo"/>
        <c:crossAx val="32566454"/>
        <c:crosses val="autoZero"/>
        <c:auto val="1"/>
        <c:lblOffset val="100"/>
        <c:noMultiLvlLbl val="0"/>
      </c:catAx>
      <c:valAx>
        <c:axId val="32566454"/>
        <c:scaling>
          <c:orientation val="minMax"/>
          <c:max val="1.05E-07"/>
          <c:min val="9E-08"/>
        </c:scaling>
        <c:axPos val="l"/>
        <c:majorGridlines/>
        <c:delete val="0"/>
        <c:numFmt formatCode="0.0E+00" sourceLinked="0"/>
        <c:majorTickMark val="out"/>
        <c:minorTickMark val="none"/>
        <c:tickLblPos val="nextTo"/>
        <c:crossAx val="40901197"/>
        <c:crossesAt val="1"/>
        <c:crossBetween val="between"/>
        <c:dispUnits/>
      </c:valAx>
      <c:spPr>
        <a:solidFill>
          <a:srgbClr val="C0C0C0"/>
        </a:solidFill>
        <a:ln w="12700">
          <a:solidFill>
            <a:srgbClr val="808080"/>
          </a:solidFill>
        </a:ln>
      </c:spPr>
    </c:plotArea>
    <c:legend>
      <c:legendPos val="r"/>
      <c:layout>
        <c:manualLayout>
          <c:xMode val="edge"/>
          <c:yMode val="edge"/>
          <c:x val="0.7635"/>
          <c:y val="0.12"/>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1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13.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tabSelected="1" workbookViewId="0" zoomScale="129"/>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17</xdr:col>
      <xdr:colOff>533400</xdr:colOff>
      <xdr:row>46</xdr:row>
      <xdr:rowOff>95250</xdr:rowOff>
    </xdr:to>
    <xdr:pic>
      <xdr:nvPicPr>
        <xdr:cNvPr id="1" name="Picture 3"/>
        <xdr:cNvPicPr preferRelativeResize="1">
          <a:picLocks noChangeAspect="1"/>
        </xdr:cNvPicPr>
      </xdr:nvPicPr>
      <xdr:blipFill>
        <a:blip r:embed="rId1"/>
        <a:stretch>
          <a:fillRect/>
        </a:stretch>
      </xdr:blipFill>
      <xdr:spPr>
        <a:xfrm>
          <a:off x="38100" y="19050"/>
          <a:ext cx="10858500" cy="7524750"/>
        </a:xfrm>
        <a:prstGeom prst="rect">
          <a:avLst/>
        </a:prstGeom>
        <a:solidFill>
          <a:srgbClr val="FFFFFF"/>
        </a:solidFill>
        <a:ln w="9525" cmpd="sng">
          <a:solidFill>
            <a:srgbClr val="000000"/>
          </a:solidFill>
          <a:headEnd type="none"/>
          <a:tailEnd type="none"/>
        </a:ln>
      </xdr:spPr>
    </xdr:pic>
    <xdr:clientData/>
  </xdr:twoCellAnchor>
  <xdr:twoCellAnchor>
    <xdr:from>
      <xdr:col>12</xdr:col>
      <xdr:colOff>409575</xdr:colOff>
      <xdr:row>11</xdr:row>
      <xdr:rowOff>66675</xdr:rowOff>
    </xdr:from>
    <xdr:to>
      <xdr:col>13</xdr:col>
      <xdr:colOff>514350</xdr:colOff>
      <xdr:row>15</xdr:row>
      <xdr:rowOff>0</xdr:rowOff>
    </xdr:to>
    <xdr:sp>
      <xdr:nvSpPr>
        <xdr:cNvPr id="2" name="Oval 4"/>
        <xdr:cNvSpPr>
          <a:spLocks/>
        </xdr:cNvSpPr>
      </xdr:nvSpPr>
      <xdr:spPr>
        <a:xfrm>
          <a:off x="7724775" y="1847850"/>
          <a:ext cx="714375" cy="581025"/>
        </a:xfrm>
        <a:prstGeom prst="ellipse">
          <a:avLst/>
        </a:prstGeom>
        <a:noFill/>
        <a:ln w="28575" cmpd="sng">
          <a:solidFill>
            <a:srgbClr val="00FF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4</xdr:row>
      <xdr:rowOff>123825</xdr:rowOff>
    </xdr:from>
    <xdr:to>
      <xdr:col>8</xdr:col>
      <xdr:colOff>304800</xdr:colOff>
      <xdr:row>11</xdr:row>
      <xdr:rowOff>142875</xdr:rowOff>
    </xdr:to>
    <xdr:sp>
      <xdr:nvSpPr>
        <xdr:cNvPr id="3" name="Oval 5"/>
        <xdr:cNvSpPr>
          <a:spLocks/>
        </xdr:cNvSpPr>
      </xdr:nvSpPr>
      <xdr:spPr>
        <a:xfrm>
          <a:off x="4019550" y="771525"/>
          <a:ext cx="1162050" cy="1152525"/>
        </a:xfrm>
        <a:prstGeom prst="ellipse">
          <a:avLst/>
        </a:prstGeom>
        <a:noFill/>
        <a:ln w="28575" cmpd="sng">
          <a:solidFill>
            <a:srgbClr val="00FF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390525</xdr:colOff>
      <xdr:row>13</xdr:row>
      <xdr:rowOff>95250</xdr:rowOff>
    </xdr:from>
    <xdr:to>
      <xdr:col>14</xdr:col>
      <xdr:colOff>495300</xdr:colOff>
      <xdr:row>16</xdr:row>
      <xdr:rowOff>152400</xdr:rowOff>
    </xdr:to>
    <xdr:sp>
      <xdr:nvSpPr>
        <xdr:cNvPr id="4" name="Oval 6"/>
        <xdr:cNvSpPr>
          <a:spLocks/>
        </xdr:cNvSpPr>
      </xdr:nvSpPr>
      <xdr:spPr>
        <a:xfrm>
          <a:off x="8315325" y="2200275"/>
          <a:ext cx="714375" cy="542925"/>
        </a:xfrm>
        <a:prstGeom prst="ellipse">
          <a:avLst/>
        </a:prstGeom>
        <a:noFill/>
        <a:ln w="28575" cmpd="sng">
          <a:solidFill>
            <a:srgbClr val="00FF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6</xdr:row>
      <xdr:rowOff>76200</xdr:rowOff>
    </xdr:from>
    <xdr:to>
      <xdr:col>5</xdr:col>
      <xdr:colOff>495300</xdr:colOff>
      <xdr:row>11</xdr:row>
      <xdr:rowOff>28575</xdr:rowOff>
    </xdr:to>
    <xdr:sp>
      <xdr:nvSpPr>
        <xdr:cNvPr id="5" name="Oval 7"/>
        <xdr:cNvSpPr>
          <a:spLocks/>
        </xdr:cNvSpPr>
      </xdr:nvSpPr>
      <xdr:spPr>
        <a:xfrm>
          <a:off x="2705100" y="1047750"/>
          <a:ext cx="838200" cy="762000"/>
        </a:xfrm>
        <a:prstGeom prst="ellipse">
          <a:avLst/>
        </a:prstGeom>
        <a:noFill/>
        <a:ln w="28575" cmpd="sng">
          <a:solidFill>
            <a:srgbClr val="00FF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xdr:row>
      <xdr:rowOff>85725</xdr:rowOff>
    </xdr:from>
    <xdr:to>
      <xdr:col>13</xdr:col>
      <xdr:colOff>28575</xdr:colOff>
      <xdr:row>11</xdr:row>
      <xdr:rowOff>0</xdr:rowOff>
    </xdr:to>
    <xdr:sp>
      <xdr:nvSpPr>
        <xdr:cNvPr id="6" name="Oval 8"/>
        <xdr:cNvSpPr>
          <a:spLocks/>
        </xdr:cNvSpPr>
      </xdr:nvSpPr>
      <xdr:spPr>
        <a:xfrm>
          <a:off x="6400800" y="409575"/>
          <a:ext cx="1552575" cy="1371600"/>
        </a:xfrm>
        <a:prstGeom prst="ellipse">
          <a:avLst/>
        </a:prstGeom>
        <a:noFill/>
        <a:ln w="28575" cmpd="sng">
          <a:solidFill>
            <a:srgbClr val="00FF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36</xdr:row>
      <xdr:rowOff>38100</xdr:rowOff>
    </xdr:from>
    <xdr:to>
      <xdr:col>11</xdr:col>
      <xdr:colOff>200025</xdr:colOff>
      <xdr:row>38</xdr:row>
      <xdr:rowOff>19050</xdr:rowOff>
    </xdr:to>
    <xdr:sp>
      <xdr:nvSpPr>
        <xdr:cNvPr id="7" name="Oval 9"/>
        <xdr:cNvSpPr>
          <a:spLocks/>
        </xdr:cNvSpPr>
      </xdr:nvSpPr>
      <xdr:spPr>
        <a:xfrm>
          <a:off x="6400800" y="5867400"/>
          <a:ext cx="504825" cy="304800"/>
        </a:xfrm>
        <a:prstGeom prst="ellipse">
          <a:avLst/>
        </a:prstGeom>
        <a:noFill/>
        <a:ln w="28575" cmpd="sng">
          <a:solidFill>
            <a:srgbClr val="00FF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295275</xdr:colOff>
      <xdr:row>36</xdr:row>
      <xdr:rowOff>9525</xdr:rowOff>
    </xdr:from>
    <xdr:ext cx="3562350" cy="523875"/>
    <xdr:sp>
      <xdr:nvSpPr>
        <xdr:cNvPr id="8" name="TextBox 10"/>
        <xdr:cNvSpPr txBox="1">
          <a:spLocks noChangeArrowheads="1"/>
        </xdr:cNvSpPr>
      </xdr:nvSpPr>
      <xdr:spPr>
        <a:xfrm>
          <a:off x="7000875" y="5838825"/>
          <a:ext cx="3562350" cy="5238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Components changed to perform a reference measurement with
unradiated (new) components.
Components also tested one by one.   </a:t>
          </a:r>
        </a:p>
      </xdr:txBody>
    </xdr:sp>
    <xdr:clientData/>
  </xdr:oneCellAnchor>
  <xdr:twoCellAnchor>
    <xdr:from>
      <xdr:col>13</xdr:col>
      <xdr:colOff>238125</xdr:colOff>
      <xdr:row>11</xdr:row>
      <xdr:rowOff>133350</xdr:rowOff>
    </xdr:from>
    <xdr:to>
      <xdr:col>13</xdr:col>
      <xdr:colOff>438150</xdr:colOff>
      <xdr:row>13</xdr:row>
      <xdr:rowOff>19050</xdr:rowOff>
    </xdr:to>
    <xdr:sp>
      <xdr:nvSpPr>
        <xdr:cNvPr id="9" name="Line 11"/>
        <xdr:cNvSpPr>
          <a:spLocks/>
        </xdr:cNvSpPr>
      </xdr:nvSpPr>
      <xdr:spPr>
        <a:xfrm>
          <a:off x="8162925" y="1914525"/>
          <a:ext cx="200025" cy="209550"/>
        </a:xfrm>
        <a:prstGeom prst="line">
          <a:avLst/>
        </a:prstGeom>
        <a:noFill/>
        <a:ln w="12700"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9</xdr:row>
      <xdr:rowOff>9525</xdr:rowOff>
    </xdr:from>
    <xdr:to>
      <xdr:col>4</xdr:col>
      <xdr:colOff>590550</xdr:colOff>
      <xdr:row>9</xdr:row>
      <xdr:rowOff>19050</xdr:rowOff>
    </xdr:to>
    <xdr:sp>
      <xdr:nvSpPr>
        <xdr:cNvPr id="10" name="Line 12"/>
        <xdr:cNvSpPr>
          <a:spLocks/>
        </xdr:cNvSpPr>
      </xdr:nvSpPr>
      <xdr:spPr>
        <a:xfrm flipV="1">
          <a:off x="2628900" y="1466850"/>
          <a:ext cx="400050" cy="9525"/>
        </a:xfrm>
        <a:prstGeom prst="line">
          <a:avLst/>
        </a:prstGeom>
        <a:noFill/>
        <a:ln w="12700"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142875</xdr:colOff>
      <xdr:row>11</xdr:row>
      <xdr:rowOff>95250</xdr:rowOff>
    </xdr:from>
    <xdr:ext cx="1314450" cy="419100"/>
    <xdr:sp>
      <xdr:nvSpPr>
        <xdr:cNvPr id="11" name="TextBox 13"/>
        <xdr:cNvSpPr txBox="1">
          <a:spLocks noChangeArrowheads="1"/>
        </xdr:cNvSpPr>
      </xdr:nvSpPr>
      <xdr:spPr>
        <a:xfrm>
          <a:off x="8677275" y="1876425"/>
          <a:ext cx="1314450" cy="419100"/>
        </a:xfrm>
        <a:prstGeom prst="rect">
          <a:avLst/>
        </a:prstGeom>
        <a:noFill/>
        <a:ln w="9525" cmpd="sng">
          <a:noFill/>
        </a:ln>
      </xdr:spPr>
      <xdr:txBody>
        <a:bodyPr vertOverflow="clip" wrap="square">
          <a:spAutoFit/>
        </a:bodyPr>
        <a:p>
          <a:pPr algn="l">
            <a:defRPr/>
          </a:pPr>
          <a:r>
            <a:rPr lang="en-US" cap="none" sz="1200" b="0" i="0" u="none" baseline="0">
              <a:solidFill>
                <a:srgbClr val="FF00FF"/>
              </a:solidFill>
              <a:latin typeface="Arial"/>
              <a:ea typeface="Arial"/>
              <a:cs typeface="Arial"/>
            </a:rPr>
            <a:t>I dark  T1 = 140pA
     (value for Ch1)</a:t>
          </a:r>
        </a:p>
      </xdr:txBody>
    </xdr:sp>
    <xdr:clientData/>
  </xdr:oneCellAnchor>
  <xdr:oneCellAnchor>
    <xdr:from>
      <xdr:col>2</xdr:col>
      <xdr:colOff>28575</xdr:colOff>
      <xdr:row>4</xdr:row>
      <xdr:rowOff>114300</xdr:rowOff>
    </xdr:from>
    <xdr:ext cx="1371600" cy="419100"/>
    <xdr:sp>
      <xdr:nvSpPr>
        <xdr:cNvPr id="12" name="TextBox 14"/>
        <xdr:cNvSpPr txBox="1">
          <a:spLocks noChangeArrowheads="1"/>
        </xdr:cNvSpPr>
      </xdr:nvSpPr>
      <xdr:spPr>
        <a:xfrm>
          <a:off x="1247775" y="762000"/>
          <a:ext cx="1371600" cy="419100"/>
        </a:xfrm>
        <a:prstGeom prst="rect">
          <a:avLst/>
        </a:prstGeom>
        <a:noFill/>
        <a:ln w="9525" cmpd="sng">
          <a:noFill/>
        </a:ln>
      </xdr:spPr>
      <xdr:txBody>
        <a:bodyPr vertOverflow="clip" wrap="square">
          <a:spAutoFit/>
        </a:bodyPr>
        <a:p>
          <a:pPr algn="l">
            <a:defRPr/>
          </a:pPr>
          <a:r>
            <a:rPr lang="en-US" cap="none" sz="1200" b="0" i="0" u="none" baseline="0">
              <a:solidFill>
                <a:srgbClr val="FF00FF"/>
              </a:solidFill>
              <a:latin typeface="Arial"/>
              <a:ea typeface="Arial"/>
              <a:cs typeface="Arial"/>
            </a:rPr>
            <a:t>I dark  IC1 =  -70pA
 (value for Ch1)</a:t>
          </a:r>
        </a:p>
      </xdr:txBody>
    </xdr:sp>
    <xdr:clientData/>
  </xdr:oneCellAnchor>
  <xdr:twoCellAnchor>
    <xdr:from>
      <xdr:col>4</xdr:col>
      <xdr:colOff>0</xdr:colOff>
      <xdr:row>7</xdr:row>
      <xdr:rowOff>19050</xdr:rowOff>
    </xdr:from>
    <xdr:to>
      <xdr:col>4</xdr:col>
      <xdr:colOff>285750</xdr:colOff>
      <xdr:row>9</xdr:row>
      <xdr:rowOff>9525</xdr:rowOff>
    </xdr:to>
    <xdr:sp>
      <xdr:nvSpPr>
        <xdr:cNvPr id="13" name="Line 15"/>
        <xdr:cNvSpPr>
          <a:spLocks/>
        </xdr:cNvSpPr>
      </xdr:nvSpPr>
      <xdr:spPr>
        <a:xfrm>
          <a:off x="2438400" y="1152525"/>
          <a:ext cx="285750" cy="314325"/>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390525</xdr:colOff>
      <xdr:row>12</xdr:row>
      <xdr:rowOff>38100</xdr:rowOff>
    </xdr:from>
    <xdr:to>
      <xdr:col>14</xdr:col>
      <xdr:colOff>161925</xdr:colOff>
      <xdr:row>12</xdr:row>
      <xdr:rowOff>47625</xdr:rowOff>
    </xdr:to>
    <xdr:sp>
      <xdr:nvSpPr>
        <xdr:cNvPr id="14" name="Line 16"/>
        <xdr:cNvSpPr>
          <a:spLocks/>
        </xdr:cNvSpPr>
      </xdr:nvSpPr>
      <xdr:spPr>
        <a:xfrm flipV="1">
          <a:off x="8315325" y="1981200"/>
          <a:ext cx="381000" cy="9525"/>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18</xdr:col>
      <xdr:colOff>571500</xdr:colOff>
      <xdr:row>46</xdr:row>
      <xdr:rowOff>76200</xdr:rowOff>
    </xdr:to>
    <xdr:sp>
      <xdr:nvSpPr>
        <xdr:cNvPr id="1" name="TextBox 1"/>
        <xdr:cNvSpPr txBox="1">
          <a:spLocks noChangeArrowheads="1"/>
        </xdr:cNvSpPr>
      </xdr:nvSpPr>
      <xdr:spPr>
        <a:xfrm>
          <a:off x="19050" y="9525"/>
          <a:ext cx="11525250" cy="75152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Measurement of different channels form BA80-CFC after 6-8 months of radiation (~ 500 Gray)</a:t>
          </a:r>
          <a:r>
            <a:rPr lang="en-US" cap="none" sz="1200" b="0" i="0" u="none" baseline="0">
              <a:latin typeface="Arial"/>
              <a:ea typeface="Arial"/>
              <a:cs typeface="Arial"/>
            </a:rPr>
            <a:t>
For the reference measurement the component of channel 1 had been replaced with not irradiated (new) ones. This curve is used to calculate the transfer function for the sheet BA80-CFC-2004 and BA80-CFC-2004-comp.
For the calculation: I in = 5014986015.5646 * f out [A]
The device were tested at around 22C, temperature in the lab. 
I in was changed from 10p to 1mA in logarithmic scale. 33 measurement points. 
</a:t>
          </a:r>
          <a:r>
            <a:rPr lang="en-US" cap="none" sz="1200" b="0" i="0" u="sng" baseline="0">
              <a:latin typeface="Arial"/>
              <a:ea typeface="Arial"/>
              <a:cs typeface="Arial"/>
            </a:rPr>
            <a:t>1. Measurement:</a:t>
          </a:r>
          <a:r>
            <a:rPr lang="en-US" cap="none" sz="1200" b="0" i="0" u="none" baseline="0">
              <a:latin typeface="Arial"/>
              <a:ea typeface="Arial"/>
              <a:cs typeface="Arial"/>
            </a:rPr>
            <a:t>
Channel 1 to channel 4  were measured, and compared with the reference measurement of channel 1.    
</a:t>
          </a:r>
          <a:r>
            <a:rPr lang="en-US" cap="none" sz="1200" b="0" i="0" u="sng" baseline="0">
              <a:latin typeface="Arial"/>
              <a:ea typeface="Arial"/>
              <a:cs typeface="Arial"/>
            </a:rPr>
            <a:t>Comments on measurement:</a:t>
          </a:r>
          <a:r>
            <a:rPr lang="en-US" cap="none" sz="1200" b="0" i="0" u="none" baseline="0">
              <a:latin typeface="Arial"/>
              <a:ea typeface="Arial"/>
              <a:cs typeface="Arial"/>
            </a:rPr>
            <a:t>
All the channels have the same error shape, the error goes from 330% to 620%. The Error is settled at the low current range. At higher current the curve is shift between +/- 4%.  Following dark currents are measured Ch1= 66pA,  Ch2 = 55.8pA, Ch3 = 60.8pA and Ch 4 = 38pA
</a:t>
          </a:r>
          <a:r>
            <a:rPr lang="en-US" cap="none" sz="1200" b="0" i="0" u="sng" baseline="0">
              <a:latin typeface="Arial"/>
              <a:ea typeface="Arial"/>
              <a:cs typeface="Arial"/>
            </a:rPr>
            <a:t>2. Measurement:</a:t>
          </a:r>
          <a:r>
            <a:rPr lang="en-US" cap="none" sz="1200" b="0" i="0" u="none" baseline="0">
              <a:latin typeface="Arial"/>
              <a:ea typeface="Arial"/>
              <a:cs typeface="Arial"/>
            </a:rPr>
            <a:t>
Channel 1 were measured, with all not irradiated components and then the radiated components TR1, TR2, IC1, IC2 and IC3 had been measured one by one and compared with the reference measurement of channel1. 
</a:t>
          </a:r>
          <a:r>
            <a:rPr lang="en-US" cap="none" sz="1200" b="0" i="0" u="sng" baseline="0">
              <a:latin typeface="Arial"/>
              <a:ea typeface="Arial"/>
              <a:cs typeface="Arial"/>
            </a:rPr>
            <a:t>Comments on measurement of TR1:</a:t>
          </a:r>
          <a:r>
            <a:rPr lang="en-US" cap="none" sz="1200" b="0" i="0" u="none" baseline="0">
              <a:latin typeface="Arial"/>
              <a:ea typeface="Arial"/>
              <a:cs typeface="Arial"/>
            </a:rPr>
            <a:t>
With the radiated transistor there is a linear error of 5% from 30nA up to 1mA, but in the low current range the is a very high dark current (140pA) added. 
</a:t>
          </a:r>
          <a:r>
            <a:rPr lang="en-US" cap="none" sz="1200" b="0" i="0" u="sng" baseline="0">
              <a:latin typeface="Arial"/>
              <a:ea typeface="Arial"/>
              <a:cs typeface="Arial"/>
            </a:rPr>
            <a:t>Comments on measurement of TR2:</a:t>
          </a:r>
          <a:r>
            <a:rPr lang="en-US" cap="none" sz="1200" b="0" i="0" u="none" baseline="0">
              <a:latin typeface="Arial"/>
              <a:ea typeface="Arial"/>
              <a:cs typeface="Arial"/>
            </a:rPr>
            <a:t>
The radiated transistors has over the complete range -2% the  non radiated transistor. 
</a:t>
          </a:r>
          <a:r>
            <a:rPr lang="en-US" cap="none" sz="1200" b="0" i="0" u="sng" baseline="0">
              <a:latin typeface="Arial"/>
              <a:ea typeface="Arial"/>
              <a:cs typeface="Arial"/>
            </a:rPr>
            <a:t>Comments on measurement of IC1:</a:t>
          </a:r>
          <a:r>
            <a:rPr lang="en-US" cap="none" sz="1200" b="0" i="0" u="none" baseline="0">
              <a:latin typeface="Arial"/>
              <a:ea typeface="Arial"/>
              <a:cs typeface="Arial"/>
            </a:rPr>
            <a:t>
At 100pA the output stayed at + Vcc. No measurements points with a smaller input current.
There is now influence of IC1 (radiated and non radiated) when the current is bigger then 1nA. But it has a influence at small currents, but it goes in opposite direction than the TR1. Which compensates the error of TR1.
</a:t>
          </a:r>
          <a:r>
            <a:rPr lang="en-US" cap="none" sz="1200" b="0" i="0" u="sng" baseline="0">
              <a:latin typeface="Arial"/>
              <a:ea typeface="Arial"/>
              <a:cs typeface="Arial"/>
            </a:rPr>
            <a:t>Comments on measurement of IC2:</a:t>
          </a:r>
          <a:r>
            <a:rPr lang="en-US" cap="none" sz="1200" b="0" i="0" u="none" baseline="0">
              <a:latin typeface="Arial"/>
              <a:ea typeface="Arial"/>
              <a:cs typeface="Arial"/>
            </a:rPr>
            <a:t>
As the measurement shows IC2 does not influence the circuit whether it is radiated or a non radiated component. Only at 1mA it shows a bit smaller current.  
</a:t>
          </a:r>
          <a:r>
            <a:rPr lang="en-US" cap="none" sz="1200" b="0" i="0" u="sng" baseline="0">
              <a:latin typeface="Arial"/>
              <a:ea typeface="Arial"/>
              <a:cs typeface="Arial"/>
            </a:rPr>
            <a:t>Comments on measurement of IC3:</a:t>
          </a:r>
          <a:r>
            <a:rPr lang="en-US" cap="none" sz="1200" b="0" i="0" u="none" baseline="0">
              <a:latin typeface="Arial"/>
              <a:ea typeface="Arial"/>
              <a:cs typeface="Arial"/>
            </a:rPr>
            <a:t>
All the values are shift with -4% but the shape is almost the same. Very small (almost non) influence at low current, only at current bigger then 100uA the error is getting bigger.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T40" sqref="T40"/>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16" sqref="K16"/>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2:AE37"/>
  <sheetViews>
    <sheetView workbookViewId="0" topLeftCell="A1">
      <selection activeCell="B37" sqref="B37"/>
    </sheetView>
  </sheetViews>
  <sheetFormatPr defaultColWidth="9.140625" defaultRowHeight="12.75"/>
  <cols>
    <col min="1" max="2" width="10.421875" style="1" bestFit="1" customWidth="1"/>
    <col min="3" max="5" width="11.00390625" style="1" bestFit="1" customWidth="1"/>
    <col min="6" max="6" width="11.00390625" style="2" bestFit="1" customWidth="1"/>
    <col min="7" max="7" width="10.421875" style="2" bestFit="1" customWidth="1"/>
    <col min="8" max="8" width="10.421875" style="2" customWidth="1"/>
    <col min="9" max="10" width="11.00390625" style="2" bestFit="1" customWidth="1"/>
    <col min="11" max="12" width="10.421875" style="2" bestFit="1" customWidth="1"/>
    <col min="13" max="13" width="11.140625" style="2" customWidth="1"/>
    <col min="14" max="14" width="11.00390625" style="2" bestFit="1" customWidth="1"/>
    <col min="15" max="15" width="10.421875" style="2" bestFit="1" customWidth="1"/>
    <col min="16" max="16" width="11.00390625" style="2" bestFit="1" customWidth="1"/>
    <col min="17" max="18" width="10.421875" style="2" bestFit="1" customWidth="1"/>
    <col min="19" max="19" width="10.421875" style="2" customWidth="1"/>
    <col min="20" max="21" width="11.00390625" style="2" bestFit="1" customWidth="1"/>
    <col min="22" max="23" width="10.421875" style="2" bestFit="1" customWidth="1"/>
    <col min="24" max="24" width="11.140625" style="2" customWidth="1"/>
    <col min="25" max="26" width="11.00390625" style="2" bestFit="1" customWidth="1"/>
    <col min="27" max="28" width="10.421875" style="2" bestFit="1" customWidth="1"/>
    <col min="29" max="29" width="10.421875" style="2" customWidth="1"/>
    <col min="30" max="31" width="11.00390625" style="2" bestFit="1" customWidth="1"/>
    <col min="32" max="16384" width="9.140625" style="2" customWidth="1"/>
  </cols>
  <sheetData>
    <row r="1" ht="13.5" thickBot="1"/>
    <row r="2" spans="1:31" ht="12.75">
      <c r="A2" s="38" t="s">
        <v>14</v>
      </c>
      <c r="B2" s="39"/>
      <c r="C2" s="39"/>
      <c r="D2" s="39"/>
      <c r="E2" s="40"/>
      <c r="F2" s="41" t="s">
        <v>15</v>
      </c>
      <c r="G2" s="42"/>
      <c r="H2" s="42"/>
      <c r="I2" s="42"/>
      <c r="J2" s="43"/>
      <c r="K2" s="38" t="s">
        <v>16</v>
      </c>
      <c r="L2" s="39"/>
      <c r="M2" s="39"/>
      <c r="N2" s="39"/>
      <c r="O2" s="39"/>
      <c r="P2" s="40"/>
      <c r="Q2" s="38" t="s">
        <v>17</v>
      </c>
      <c r="R2" s="39"/>
      <c r="S2" s="39"/>
      <c r="T2" s="39"/>
      <c r="U2" s="40"/>
      <c r="V2" s="38" t="s">
        <v>18</v>
      </c>
      <c r="W2" s="39"/>
      <c r="X2" s="39"/>
      <c r="Y2" s="39"/>
      <c r="Z2" s="40"/>
      <c r="AA2" s="38" t="s">
        <v>19</v>
      </c>
      <c r="AB2" s="39"/>
      <c r="AC2" s="39"/>
      <c r="AD2" s="39"/>
      <c r="AE2" s="40"/>
    </row>
    <row r="3" spans="1:31" ht="12.75">
      <c r="A3" s="36" t="s">
        <v>4</v>
      </c>
      <c r="B3" s="37"/>
      <c r="C3" s="37"/>
      <c r="D3" s="37"/>
      <c r="E3" s="5">
        <f>(I5-I37)/(F5-F37)</f>
        <v>5014986015.564602</v>
      </c>
      <c r="F3" s="34" t="s">
        <v>4</v>
      </c>
      <c r="G3" s="35"/>
      <c r="H3" s="35"/>
      <c r="I3" s="35"/>
      <c r="J3" s="8">
        <f>(I5-I37)/(F5-F37)</f>
        <v>5014986015.564602</v>
      </c>
      <c r="K3" s="36" t="s">
        <v>4</v>
      </c>
      <c r="L3" s="37"/>
      <c r="M3" s="37"/>
      <c r="N3" s="37"/>
      <c r="O3" s="37"/>
      <c r="P3" s="5">
        <f>(I5-I37)/(F5-F37)</f>
        <v>5014986015.564602</v>
      </c>
      <c r="Q3" s="36" t="s">
        <v>6</v>
      </c>
      <c r="R3" s="37"/>
      <c r="S3" s="37"/>
      <c r="T3" s="37"/>
      <c r="U3" s="5">
        <f>(I5-I37)/(F5-F37)</f>
        <v>5014986015.564602</v>
      </c>
      <c r="V3" s="36" t="s">
        <v>7</v>
      </c>
      <c r="W3" s="37"/>
      <c r="X3" s="37"/>
      <c r="Y3" s="37"/>
      <c r="Z3" s="5">
        <f>(I5-I37)/(F5-F37)</f>
        <v>5014986015.564602</v>
      </c>
      <c r="AA3" s="36" t="s">
        <v>8</v>
      </c>
      <c r="AB3" s="37"/>
      <c r="AC3" s="37"/>
      <c r="AD3" s="37"/>
      <c r="AE3" s="5">
        <f>(I5-I37)/(F5-F37)</f>
        <v>5014986015.564602</v>
      </c>
    </row>
    <row r="4" spans="1:31" ht="13.5" thickBot="1">
      <c r="A4" s="9" t="s">
        <v>1</v>
      </c>
      <c r="B4" s="10" t="s">
        <v>10</v>
      </c>
      <c r="C4" s="10" t="s">
        <v>13</v>
      </c>
      <c r="D4" s="10" t="s">
        <v>2</v>
      </c>
      <c r="E4" s="11" t="s">
        <v>9</v>
      </c>
      <c r="F4" s="12" t="s">
        <v>1</v>
      </c>
      <c r="G4" s="13" t="s">
        <v>10</v>
      </c>
      <c r="H4" s="13" t="s">
        <v>13</v>
      </c>
      <c r="I4" s="13" t="s">
        <v>2</v>
      </c>
      <c r="J4" s="14" t="s">
        <v>9</v>
      </c>
      <c r="K4" s="9" t="s">
        <v>1</v>
      </c>
      <c r="L4" s="10" t="s">
        <v>10</v>
      </c>
      <c r="M4" s="10" t="s">
        <v>13</v>
      </c>
      <c r="N4" s="10" t="s">
        <v>2</v>
      </c>
      <c r="O4" s="10" t="s">
        <v>3</v>
      </c>
      <c r="P4" s="11" t="s">
        <v>9</v>
      </c>
      <c r="Q4" s="9" t="s">
        <v>1</v>
      </c>
      <c r="R4" s="10" t="s">
        <v>10</v>
      </c>
      <c r="S4" s="10" t="s">
        <v>13</v>
      </c>
      <c r="T4" s="10" t="s">
        <v>2</v>
      </c>
      <c r="U4" s="11" t="s">
        <v>9</v>
      </c>
      <c r="V4" s="9" t="s">
        <v>1</v>
      </c>
      <c r="W4" s="10" t="s">
        <v>10</v>
      </c>
      <c r="X4" s="10" t="s">
        <v>13</v>
      </c>
      <c r="Y4" s="10" t="s">
        <v>2</v>
      </c>
      <c r="Z4" s="11" t="s">
        <v>9</v>
      </c>
      <c r="AA4" s="9" t="s">
        <v>1</v>
      </c>
      <c r="AB4" s="10" t="s">
        <v>10</v>
      </c>
      <c r="AC4" s="10" t="s">
        <v>13</v>
      </c>
      <c r="AD4" s="10" t="s">
        <v>2</v>
      </c>
      <c r="AE4" s="11" t="s">
        <v>9</v>
      </c>
    </row>
    <row r="5" spans="1:31" ht="12.75">
      <c r="A5" s="15">
        <v>0.001000015</v>
      </c>
      <c r="B5" s="16">
        <f>D5/$J$3</f>
        <v>0.0009774625031428175</v>
      </c>
      <c r="C5" s="16">
        <f>B5-A5</f>
        <v>-2.255249685718247E-05</v>
      </c>
      <c r="D5" s="16">
        <v>4901960.784</v>
      </c>
      <c r="E5" s="19">
        <f>(B5-A5)/A5*100</f>
        <v>-2.255215857480385</v>
      </c>
      <c r="F5" s="17">
        <v>0.001000033</v>
      </c>
      <c r="G5" s="18">
        <f>I5/$J$3</f>
        <v>0.0010000330009764503</v>
      </c>
      <c r="H5" s="26">
        <f>G5-F5</f>
        <v>9.76450257456074E-13</v>
      </c>
      <c r="I5" s="18">
        <v>5015151.515</v>
      </c>
      <c r="J5" s="22">
        <f>(G5-F5)/F5*100</f>
        <v>9.764180356608973E-08</v>
      </c>
      <c r="K5" s="15">
        <v>0.00100001</v>
      </c>
      <c r="L5" s="16">
        <f>N5/$J$3</f>
        <v>0.0009495350031327836</v>
      </c>
      <c r="M5" s="16">
        <f>L5-K5</f>
        <v>-5.047499686721638E-05</v>
      </c>
      <c r="N5" s="16">
        <v>4761904.762</v>
      </c>
      <c r="O5" s="16">
        <v>0.9168971</v>
      </c>
      <c r="P5" s="19">
        <f>(L5-K5)/K5*100</f>
        <v>-5.047449212229516</v>
      </c>
      <c r="Q5" s="15">
        <v>0.001000003</v>
      </c>
      <c r="R5" s="16">
        <f>T5/$J$3</f>
        <v>0.0010385539095892433</v>
      </c>
      <c r="S5" s="16">
        <f>R5-Q5</f>
        <v>3.855090958924338E-05</v>
      </c>
      <c r="T5" s="16">
        <v>5208333.333</v>
      </c>
      <c r="U5" s="19">
        <f>(R5-Q5)/Q5*100</f>
        <v>3.855079393686157</v>
      </c>
      <c r="V5" s="15">
        <v>0.001000001</v>
      </c>
      <c r="W5" s="16">
        <f>Y5/$J$3</f>
        <v>0.000953187060774252</v>
      </c>
      <c r="X5" s="16">
        <f>W5-V5</f>
        <v>-4.681393922574789E-05</v>
      </c>
      <c r="Y5" s="28">
        <v>4780219.78</v>
      </c>
      <c r="Z5" s="19">
        <f>(W5-V5)/V5*100</f>
        <v>-4.681389241185548</v>
      </c>
      <c r="AA5" s="15"/>
      <c r="AB5" s="16">
        <f>AD5/$J$3</f>
        <v>0</v>
      </c>
      <c r="AC5" s="16">
        <f>AB5-AA5</f>
        <v>0</v>
      </c>
      <c r="AD5" s="16"/>
      <c r="AE5" s="19" t="e">
        <f>(AB5-AA5)/AA5*100</f>
        <v>#DIV/0!</v>
      </c>
    </row>
    <row r="6" spans="1:31" ht="12.75">
      <c r="A6" s="3">
        <v>0.0005624221</v>
      </c>
      <c r="B6" s="4">
        <f aca="true" t="shared" si="0" ref="B6:B36">D6/$J$3</f>
        <v>0.0005478086555921744</v>
      </c>
      <c r="C6" s="4">
        <f>B6-A6</f>
        <v>-1.4613444407825553E-05</v>
      </c>
      <c r="D6" s="4">
        <v>2747252.747</v>
      </c>
      <c r="E6" s="20">
        <f aca="true" t="shared" si="1" ref="E6:E37">(B6-A6)/A6*100</f>
        <v>-2.5983055089452485</v>
      </c>
      <c r="F6" s="6">
        <v>0.0005624461</v>
      </c>
      <c r="G6" s="7">
        <f aca="true" t="shared" si="2" ref="G6:G37">I6/$J$3</f>
        <v>0.0005626505735494711</v>
      </c>
      <c r="H6" s="7">
        <f>G6-F6</f>
        <v>2.044735494710799E-07</v>
      </c>
      <c r="I6" s="7">
        <v>2821684.758</v>
      </c>
      <c r="J6" s="23">
        <f aca="true" t="shared" si="3" ref="J6:J37">(G6-F6)/F6*100</f>
        <v>0.036354336792641974</v>
      </c>
      <c r="K6" s="3">
        <v>0.0005624167</v>
      </c>
      <c r="L6" s="4">
        <f aca="true" t="shared" si="4" ref="L6:L37">N6/$J$3</f>
        <v>0.0005360278243362874</v>
      </c>
      <c r="M6" s="4">
        <f>L6-K6</f>
        <v>-2.6388875663712567E-05</v>
      </c>
      <c r="N6" s="4">
        <v>2688172.043</v>
      </c>
      <c r="O6" s="4">
        <v>0.9168869</v>
      </c>
      <c r="P6" s="20">
        <f aca="true" t="shared" si="5" ref="P6:P37">(L6-K6)/K6*100</f>
        <v>-4.6920505140961435</v>
      </c>
      <c r="Q6" s="3">
        <v>0.0005624074</v>
      </c>
      <c r="R6" s="4">
        <f aca="true" t="shared" si="6" ref="R6:R37">T6/$J$3</f>
        <v>0.0005864775020053318</v>
      </c>
      <c r="S6" s="4">
        <f>R6-Q6</f>
        <v>2.4070102005331758E-05</v>
      </c>
      <c r="T6" s="4">
        <v>2941176.471</v>
      </c>
      <c r="U6" s="20">
        <f aca="true" t="shared" si="7" ref="U6:U37">(R6-Q6)/Q6*100</f>
        <v>4.279833801143399</v>
      </c>
      <c r="V6" s="3">
        <v>0.0005624056</v>
      </c>
      <c r="W6" s="4">
        <f aca="true" t="shared" si="8" ref="W6:W37">Y6/$J$3</f>
        <v>0.00053892527209684</v>
      </c>
      <c r="X6" s="4">
        <f>W6-V6</f>
        <v>-2.3480327903160013E-05</v>
      </c>
      <c r="Y6" s="29">
        <v>2702702.703</v>
      </c>
      <c r="Z6" s="20">
        <f aca="true" t="shared" si="9" ref="Z6:Z37">(W6-V6)/V6*100</f>
        <v>-4.174981170735145</v>
      </c>
      <c r="AA6" s="3"/>
      <c r="AB6" s="4">
        <f aca="true" t="shared" si="10" ref="AB6:AB36">AD6/$J$3</f>
        <v>0</v>
      </c>
      <c r="AC6" s="4">
        <f>AB6-AA6</f>
        <v>0</v>
      </c>
      <c r="AD6" s="4"/>
      <c r="AE6" s="20" t="e">
        <f aca="true" t="shared" si="11" ref="AE6:AE37">(AB6-AA6)/AA6*100</f>
        <v>#DIV/0!</v>
      </c>
    </row>
    <row r="7" spans="1:31" ht="12.75">
      <c r="A7" s="3">
        <v>0.0003163014</v>
      </c>
      <c r="B7" s="4">
        <f t="shared" si="0"/>
        <v>0.0003100168122452808</v>
      </c>
      <c r="C7" s="4">
        <f aca="true" t="shared" si="12" ref="C7:C37">B7-A7</f>
        <v>-6.284587754719199E-06</v>
      </c>
      <c r="D7" s="4">
        <v>1554729.978</v>
      </c>
      <c r="E7" s="20">
        <f t="shared" si="1"/>
        <v>-1.9868984945116268</v>
      </c>
      <c r="F7" s="6">
        <v>0.0003163281</v>
      </c>
      <c r="G7" s="7">
        <f t="shared" si="2"/>
        <v>0.0003175196666666533</v>
      </c>
      <c r="H7" s="7">
        <f aca="true" t="shared" si="13" ref="H7:H37">G7-F7</f>
        <v>1.1915666666533213E-06</v>
      </c>
      <c r="I7" s="7">
        <v>1592356.688</v>
      </c>
      <c r="J7" s="23">
        <f t="shared" si="3"/>
        <v>0.37668694834677074</v>
      </c>
      <c r="K7" s="3">
        <v>0.0003162942</v>
      </c>
      <c r="L7" s="4">
        <f t="shared" si="4"/>
        <v>0.0003035050419434999</v>
      </c>
      <c r="M7" s="4">
        <f aca="true" t="shared" si="14" ref="M7:M36">L7-K7</f>
        <v>-1.27891580565001E-05</v>
      </c>
      <c r="N7" s="4">
        <v>1522073.541</v>
      </c>
      <c r="O7" s="4">
        <v>0.9168922</v>
      </c>
      <c r="P7" s="20">
        <f t="shared" si="5"/>
        <v>-4.043437425188353</v>
      </c>
      <c r="Q7" s="3">
        <v>0.0003162851</v>
      </c>
      <c r="R7" s="4">
        <f t="shared" si="6"/>
        <v>0.0003301363421276867</v>
      </c>
      <c r="S7" s="4">
        <f aca="true" t="shared" si="15" ref="S7:S37">R7-Q7</f>
        <v>1.3851242127686716E-05</v>
      </c>
      <c r="T7" s="4">
        <v>1655629.139</v>
      </c>
      <c r="U7" s="20">
        <f t="shared" si="7"/>
        <v>4.379353351671234</v>
      </c>
      <c r="V7" s="3">
        <v>0.0003162826</v>
      </c>
      <c r="W7" s="4">
        <f t="shared" si="8"/>
        <v>0.0003042458667411104</v>
      </c>
      <c r="X7" s="4">
        <f aca="true" t="shared" si="16" ref="X7:X37">W7-V7</f>
        <v>-1.2036733258889633E-05</v>
      </c>
      <c r="Y7" s="29">
        <v>1525788.767</v>
      </c>
      <c r="Z7" s="20">
        <f t="shared" si="9"/>
        <v>-3.8056893609985605</v>
      </c>
      <c r="AA7" s="3"/>
      <c r="AB7" s="4">
        <f t="shared" si="10"/>
        <v>0</v>
      </c>
      <c r="AC7" s="4">
        <f aca="true" t="shared" si="17" ref="AC7:AC37">AB7-AA7</f>
        <v>0</v>
      </c>
      <c r="AD7" s="4"/>
      <c r="AE7" s="20" t="e">
        <f t="shared" si="11"/>
        <v>#DIV/0!</v>
      </c>
    </row>
    <row r="8" spans="1:31" ht="12.75">
      <c r="A8" s="3">
        <v>0.000177919</v>
      </c>
      <c r="B8" s="4">
        <f t="shared" si="0"/>
        <v>0.00017463886002509592</v>
      </c>
      <c r="C8" s="4">
        <f t="shared" si="12"/>
        <v>-3.2801399749040727E-06</v>
      </c>
      <c r="D8" s="4">
        <v>875811.4408</v>
      </c>
      <c r="E8" s="20">
        <f t="shared" si="1"/>
        <v>-1.8436142148416261</v>
      </c>
      <c r="F8" s="6">
        <v>0.0001779463</v>
      </c>
      <c r="G8" s="7">
        <f t="shared" si="2"/>
        <v>0.00017877217623687929</v>
      </c>
      <c r="H8" s="7">
        <f t="shared" si="13"/>
        <v>8.258762368792852E-07</v>
      </c>
      <c r="I8" s="7">
        <v>896539.9638</v>
      </c>
      <c r="J8" s="23">
        <f t="shared" si="3"/>
        <v>0.46411543082339174</v>
      </c>
      <c r="K8" s="3">
        <v>0.0001779126</v>
      </c>
      <c r="L8" s="4">
        <f t="shared" si="4"/>
        <v>0.00017095545641386564</v>
      </c>
      <c r="M8" s="4">
        <f t="shared" si="14"/>
        <v>-6.957143586134364E-06</v>
      </c>
      <c r="N8" s="4">
        <v>857339.2232</v>
      </c>
      <c r="O8" s="4">
        <v>0.9168963</v>
      </c>
      <c r="P8" s="20">
        <f t="shared" si="5"/>
        <v>-3.9104276965961735</v>
      </c>
      <c r="Q8" s="3">
        <v>0.0001779023</v>
      </c>
      <c r="R8" s="4">
        <f t="shared" si="6"/>
        <v>0.0001859603566401982</v>
      </c>
      <c r="S8" s="4">
        <f t="shared" si="15"/>
        <v>8.058056640198197E-06</v>
      </c>
      <c r="T8" s="4">
        <v>932588.588</v>
      </c>
      <c r="U8" s="20">
        <f t="shared" si="7"/>
        <v>4.529484239494485</v>
      </c>
      <c r="V8" s="3">
        <v>0.0001779005</v>
      </c>
      <c r="W8" s="4">
        <f t="shared" si="8"/>
        <v>0.00017136693253635044</v>
      </c>
      <c r="X8" s="4">
        <f t="shared" si="16"/>
        <v>-6.533567463649556E-06</v>
      </c>
      <c r="Y8" s="29">
        <v>859402.7702</v>
      </c>
      <c r="Z8" s="20">
        <f t="shared" si="9"/>
        <v>-3.6725964590597306</v>
      </c>
      <c r="AA8" s="3"/>
      <c r="AB8" s="4">
        <f t="shared" si="10"/>
        <v>0</v>
      </c>
      <c r="AC8" s="4">
        <f t="shared" si="17"/>
        <v>0</v>
      </c>
      <c r="AD8" s="4"/>
      <c r="AE8" s="20" t="e">
        <f t="shared" si="11"/>
        <v>#DIV/0!</v>
      </c>
    </row>
    <row r="9" spans="1:31" ht="12.75">
      <c r="A9" s="3">
        <v>0.0001000047</v>
      </c>
      <c r="B9" s="4">
        <f t="shared" si="0"/>
        <v>9.821026718148292E-05</v>
      </c>
      <c r="C9" s="4">
        <f t="shared" si="12"/>
        <v>-1.7944328185170733E-06</v>
      </c>
      <c r="D9" s="4">
        <v>492523.1165</v>
      </c>
      <c r="E9" s="20">
        <f t="shared" si="1"/>
        <v>-1.7943484841383188</v>
      </c>
      <c r="F9" s="6">
        <v>0.0001000062</v>
      </c>
      <c r="G9" s="7">
        <f t="shared" si="2"/>
        <v>0.00010063436899597848</v>
      </c>
      <c r="H9" s="7">
        <f t="shared" si="13"/>
        <v>6.281689959784743E-07</v>
      </c>
      <c r="I9" s="7">
        <v>504679.9532</v>
      </c>
      <c r="J9" s="23">
        <f t="shared" si="3"/>
        <v>0.6281300519152555</v>
      </c>
      <c r="K9" s="3">
        <v>0.0001000043</v>
      </c>
      <c r="L9" s="4">
        <f t="shared" si="4"/>
        <v>9.61439778303583E-05</v>
      </c>
      <c r="M9" s="4">
        <f t="shared" si="14"/>
        <v>-3.860322169641693E-06</v>
      </c>
      <c r="N9" s="4">
        <v>482160.7043</v>
      </c>
      <c r="O9" s="4">
        <v>0.916899</v>
      </c>
      <c r="P9" s="20">
        <f t="shared" si="5"/>
        <v>-3.8601561829258273</v>
      </c>
      <c r="Q9" s="3">
        <v>0.0001000038</v>
      </c>
      <c r="R9" s="4">
        <f t="shared" si="6"/>
        <v>0.00010460738109175734</v>
      </c>
      <c r="S9" s="4">
        <f t="shared" si="15"/>
        <v>4.603581091757337E-06</v>
      </c>
      <c r="T9" s="4">
        <v>524604.5533</v>
      </c>
      <c r="U9" s="20">
        <f t="shared" si="7"/>
        <v>4.603406162323168</v>
      </c>
      <c r="V9" s="3">
        <v>0.0001000036</v>
      </c>
      <c r="W9" s="4">
        <f t="shared" si="8"/>
        <v>9.633917017924262E-05</v>
      </c>
      <c r="X9" s="4">
        <f t="shared" si="16"/>
        <v>-3.6644298207573798E-06</v>
      </c>
      <c r="Y9" s="29">
        <v>483139.5912</v>
      </c>
      <c r="Z9" s="20">
        <f t="shared" si="9"/>
        <v>-3.6642979060327625</v>
      </c>
      <c r="AA9" s="3"/>
      <c r="AB9" s="4">
        <f t="shared" si="10"/>
        <v>0</v>
      </c>
      <c r="AC9" s="4">
        <f t="shared" si="17"/>
        <v>0</v>
      </c>
      <c r="AD9" s="4"/>
      <c r="AE9" s="20" t="e">
        <f t="shared" si="11"/>
        <v>#DIV/0!</v>
      </c>
    </row>
    <row r="10" spans="1:31" ht="12.75">
      <c r="A10" s="3">
        <v>5.624438E-05</v>
      </c>
      <c r="B10" s="4">
        <f t="shared" si="0"/>
        <v>5.522393191934364E-05</v>
      </c>
      <c r="C10" s="4">
        <f t="shared" si="12"/>
        <v>-1.0204480806563603E-06</v>
      </c>
      <c r="D10" s="4">
        <v>276947.2463</v>
      </c>
      <c r="E10" s="20">
        <f t="shared" si="1"/>
        <v>-1.8143111910138583</v>
      </c>
      <c r="F10" s="6">
        <v>5.624648E-05</v>
      </c>
      <c r="G10" s="7">
        <f t="shared" si="2"/>
        <v>5.6596995090133914E-05</v>
      </c>
      <c r="H10" s="7">
        <f t="shared" si="13"/>
        <v>3.5051509013391143E-07</v>
      </c>
      <c r="I10" s="7">
        <v>283833.1389</v>
      </c>
      <c r="J10" s="23">
        <f t="shared" si="3"/>
        <v>0.6231769350435998</v>
      </c>
      <c r="K10" s="3">
        <v>5.624388E-05</v>
      </c>
      <c r="L10" s="4">
        <f t="shared" si="4"/>
        <v>5.4088548813123955E-05</v>
      </c>
      <c r="M10" s="4">
        <f t="shared" si="14"/>
        <v>-2.155331186876042E-06</v>
      </c>
      <c r="N10" s="4">
        <v>271253.3159</v>
      </c>
      <c r="O10" s="4">
        <v>0.9168851</v>
      </c>
      <c r="P10" s="20">
        <f t="shared" si="5"/>
        <v>-3.832116822089874</v>
      </c>
      <c r="Q10" s="3">
        <v>5.624315E-05</v>
      </c>
      <c r="R10" s="4">
        <f t="shared" si="6"/>
        <v>5.882086292653194E-05</v>
      </c>
      <c r="S10" s="4">
        <f t="shared" si="15"/>
        <v>2.5777129265319363E-06</v>
      </c>
      <c r="T10" s="4">
        <v>294985.805</v>
      </c>
      <c r="U10" s="20">
        <f t="shared" si="7"/>
        <v>4.583158885183238</v>
      </c>
      <c r="V10" s="3">
        <v>5.624302E-05</v>
      </c>
      <c r="W10" s="4">
        <f t="shared" si="8"/>
        <v>5.42562904972262E-05</v>
      </c>
      <c r="X10" s="4">
        <f t="shared" si="16"/>
        <v>-1.986729502773799E-06</v>
      </c>
      <c r="Y10" s="29">
        <v>272094.5381</v>
      </c>
      <c r="Z10" s="20">
        <f t="shared" si="9"/>
        <v>-3.5324018923126794</v>
      </c>
      <c r="AA10" s="3"/>
      <c r="AB10" s="4">
        <f t="shared" si="10"/>
        <v>0</v>
      </c>
      <c r="AC10" s="4">
        <f t="shared" si="17"/>
        <v>0</v>
      </c>
      <c r="AD10" s="4"/>
      <c r="AE10" s="20" t="e">
        <f t="shared" si="11"/>
        <v>#DIV/0!</v>
      </c>
    </row>
    <row r="11" spans="1:31" ht="12.75">
      <c r="A11" s="3">
        <v>3.163181E-05</v>
      </c>
      <c r="B11" s="4">
        <f t="shared" si="0"/>
        <v>3.106739504685524E-05</v>
      </c>
      <c r="C11" s="4">
        <f t="shared" si="12"/>
        <v>-5.644149531447583E-07</v>
      </c>
      <c r="D11" s="4">
        <v>155802.5517</v>
      </c>
      <c r="E11" s="20">
        <f t="shared" si="1"/>
        <v>-1.7843270844910817</v>
      </c>
      <c r="F11" s="6">
        <v>3.163405E-05</v>
      </c>
      <c r="G11" s="7">
        <f t="shared" si="2"/>
        <v>3.1831088522393037E-05</v>
      </c>
      <c r="H11" s="7">
        <f t="shared" si="13"/>
        <v>1.9703852239303743E-07</v>
      </c>
      <c r="I11" s="7">
        <v>159632.4638</v>
      </c>
      <c r="J11" s="23">
        <f t="shared" si="3"/>
        <v>0.6228684673414799</v>
      </c>
      <c r="K11" s="3">
        <v>3.163128E-05</v>
      </c>
      <c r="L11" s="4">
        <f t="shared" si="4"/>
        <v>3.0407021261221234E-05</v>
      </c>
      <c r="M11" s="4">
        <f t="shared" si="14"/>
        <v>-1.2242587387787683E-06</v>
      </c>
      <c r="N11" s="4">
        <v>152490.7864</v>
      </c>
      <c r="O11" s="4">
        <v>0.9168773</v>
      </c>
      <c r="P11" s="20">
        <f t="shared" si="5"/>
        <v>-3.870405303796648</v>
      </c>
      <c r="Q11" s="3">
        <v>3.163039E-05</v>
      </c>
      <c r="R11" s="4">
        <f t="shared" si="6"/>
        <v>3.305428507388121E-05</v>
      </c>
      <c r="S11" s="4">
        <f t="shared" si="15"/>
        <v>1.4238950738812068E-06</v>
      </c>
      <c r="T11" s="4">
        <v>165766.7774</v>
      </c>
      <c r="U11" s="20">
        <f t="shared" si="7"/>
        <v>4.501667775456473</v>
      </c>
      <c r="V11" s="3">
        <v>3.163017E-05</v>
      </c>
      <c r="W11" s="4">
        <f t="shared" si="8"/>
        <v>3.049440042811023E-05</v>
      </c>
      <c r="X11" s="4">
        <f t="shared" si="16"/>
        <v>-1.13576957188977E-06</v>
      </c>
      <c r="Y11" s="29">
        <v>152928.9917</v>
      </c>
      <c r="Z11" s="20">
        <f t="shared" si="9"/>
        <v>-3.5907792208823732</v>
      </c>
      <c r="AA11" s="3"/>
      <c r="AB11" s="4">
        <f t="shared" si="10"/>
        <v>0</v>
      </c>
      <c r="AC11" s="4">
        <f t="shared" si="17"/>
        <v>0</v>
      </c>
      <c r="AD11" s="4"/>
      <c r="AE11" s="20" t="e">
        <f t="shared" si="11"/>
        <v>#DIV/0!</v>
      </c>
    </row>
    <row r="12" spans="1:31" ht="12.75">
      <c r="A12" s="3">
        <v>1.77915E-05</v>
      </c>
      <c r="B12" s="4">
        <f t="shared" si="0"/>
        <v>1.7453808004317145E-05</v>
      </c>
      <c r="C12" s="4">
        <f t="shared" si="12"/>
        <v>-3.37691995682856E-07</v>
      </c>
      <c r="D12" s="4">
        <v>87530.60306</v>
      </c>
      <c r="E12" s="20">
        <f t="shared" si="1"/>
        <v>-1.8980524165070733</v>
      </c>
      <c r="F12" s="6">
        <v>1.779375E-05</v>
      </c>
      <c r="G12" s="7">
        <f t="shared" si="2"/>
        <v>1.7893591224680066E-05</v>
      </c>
      <c r="H12" s="7">
        <f t="shared" si="13"/>
        <v>9.984122468006742E-08</v>
      </c>
      <c r="I12" s="7">
        <v>89736.10976</v>
      </c>
      <c r="J12" s="23">
        <f t="shared" si="3"/>
        <v>0.5611027730527147</v>
      </c>
      <c r="K12" s="3">
        <v>1.779086E-05</v>
      </c>
      <c r="L12" s="4">
        <f t="shared" si="4"/>
        <v>1.7111057345658234E-05</v>
      </c>
      <c r="M12" s="4">
        <f t="shared" si="14"/>
        <v>-6.798026543417663E-07</v>
      </c>
      <c r="N12" s="4">
        <v>85811.7133</v>
      </c>
      <c r="O12" s="4">
        <v>0.9168646</v>
      </c>
      <c r="P12" s="20">
        <f t="shared" si="5"/>
        <v>-3.8210780948294025</v>
      </c>
      <c r="Q12" s="3">
        <v>1.778991E-05</v>
      </c>
      <c r="R12" s="4">
        <f t="shared" si="6"/>
        <v>1.8597221763040143E-05</v>
      </c>
      <c r="S12" s="4">
        <f t="shared" si="15"/>
        <v>8.07311763040142E-07</v>
      </c>
      <c r="T12" s="4">
        <v>93264.80707</v>
      </c>
      <c r="U12" s="20">
        <f t="shared" si="7"/>
        <v>4.538031744062461</v>
      </c>
      <c r="V12" s="3">
        <v>1.778978E-05</v>
      </c>
      <c r="W12" s="4">
        <f t="shared" si="8"/>
        <v>1.714260264997394E-05</v>
      </c>
      <c r="X12" s="4">
        <f t="shared" si="16"/>
        <v>-6.471773500260587E-07</v>
      </c>
      <c r="Y12" s="29">
        <v>85969.91256</v>
      </c>
      <c r="Z12" s="20">
        <f t="shared" si="9"/>
        <v>-3.637916545488807</v>
      </c>
      <c r="AA12" s="3"/>
      <c r="AB12" s="4">
        <f t="shared" si="10"/>
        <v>0</v>
      </c>
      <c r="AC12" s="4">
        <f t="shared" si="17"/>
        <v>0</v>
      </c>
      <c r="AD12" s="4"/>
      <c r="AE12" s="20" t="e">
        <f t="shared" si="11"/>
        <v>#DIV/0!</v>
      </c>
    </row>
    <row r="13" spans="1:31" ht="12.75">
      <c r="A13" s="3">
        <v>1.000147E-05</v>
      </c>
      <c r="B13" s="4">
        <f t="shared" si="0"/>
        <v>9.797790296423817E-06</v>
      </c>
      <c r="C13" s="4">
        <f t="shared" si="12"/>
        <v>-2.0367970357618317E-07</v>
      </c>
      <c r="D13" s="4">
        <v>49135.78132</v>
      </c>
      <c r="E13" s="20">
        <f t="shared" si="1"/>
        <v>-2.036497670604253</v>
      </c>
      <c r="F13" s="6">
        <v>1.000162E-05</v>
      </c>
      <c r="G13" s="7">
        <f t="shared" si="2"/>
        <v>1.0063712066865656E-05</v>
      </c>
      <c r="H13" s="7">
        <f t="shared" si="13"/>
        <v>6.209206686565542E-08</v>
      </c>
      <c r="I13" s="7">
        <v>50469.37528</v>
      </c>
      <c r="J13" s="23">
        <f t="shared" si="3"/>
        <v>0.6208200958010344</v>
      </c>
      <c r="K13" s="3">
        <v>1.000144E-05</v>
      </c>
      <c r="L13" s="4">
        <f t="shared" si="4"/>
        <v>9.599964243286098E-06</v>
      </c>
      <c r="M13" s="4">
        <f t="shared" si="14"/>
        <v>-4.014757567139014E-07</v>
      </c>
      <c r="N13" s="4">
        <v>48143.68643</v>
      </c>
      <c r="O13" s="4">
        <v>0.9168587</v>
      </c>
      <c r="P13" s="20">
        <f t="shared" si="5"/>
        <v>-4.014179525287373</v>
      </c>
      <c r="Q13" s="3">
        <v>1.000138E-05</v>
      </c>
      <c r="R13" s="4">
        <f t="shared" si="6"/>
        <v>1.0442889192005838E-05</v>
      </c>
      <c r="S13" s="4">
        <f t="shared" si="15"/>
        <v>4.4150919200583714E-07</v>
      </c>
      <c r="T13" s="4">
        <v>52370.94326</v>
      </c>
      <c r="U13" s="20">
        <f t="shared" si="7"/>
        <v>4.414482721442812</v>
      </c>
      <c r="V13" s="3">
        <v>1.000137E-05</v>
      </c>
      <c r="W13" s="4">
        <f t="shared" si="8"/>
        <v>9.634553536149854E-06</v>
      </c>
      <c r="X13" s="4">
        <f t="shared" si="16"/>
        <v>-3.6681646385014636E-07</v>
      </c>
      <c r="Y13" s="29">
        <v>48317.15125</v>
      </c>
      <c r="Z13" s="20">
        <f t="shared" si="9"/>
        <v>-3.66766216878434</v>
      </c>
      <c r="AA13" s="3"/>
      <c r="AB13" s="4">
        <f t="shared" si="10"/>
        <v>0</v>
      </c>
      <c r="AC13" s="4">
        <f t="shared" si="17"/>
        <v>0</v>
      </c>
      <c r="AD13" s="4"/>
      <c r="AE13" s="20" t="e">
        <f t="shared" si="11"/>
        <v>#DIV/0!</v>
      </c>
    </row>
    <row r="14" spans="1:31" ht="12.75">
      <c r="A14" s="3">
        <v>5.624439E-06</v>
      </c>
      <c r="B14" s="4">
        <f t="shared" si="0"/>
        <v>5.510069337030645E-06</v>
      </c>
      <c r="C14" s="4">
        <f t="shared" si="12"/>
        <v>-1.1436966296935507E-07</v>
      </c>
      <c r="D14" s="4">
        <v>27632.92067</v>
      </c>
      <c r="E14" s="20">
        <f t="shared" si="1"/>
        <v>-2.033441254663</v>
      </c>
      <c r="F14" s="6">
        <v>5.624639E-06</v>
      </c>
      <c r="G14" s="7">
        <f t="shared" si="2"/>
        <v>5.6593448719327535E-06</v>
      </c>
      <c r="H14" s="7">
        <f t="shared" si="13"/>
        <v>3.4705871932753186E-08</v>
      </c>
      <c r="I14" s="7">
        <v>28381.53539</v>
      </c>
      <c r="J14" s="23">
        <f t="shared" si="3"/>
        <v>0.6170328786034657</v>
      </c>
      <c r="K14" s="3">
        <v>5.624382E-06</v>
      </c>
      <c r="L14" s="4">
        <f t="shared" si="4"/>
        <v>5.396962762408195E-06</v>
      </c>
      <c r="M14" s="4">
        <f t="shared" si="14"/>
        <v>-2.2741923759180492E-07</v>
      </c>
      <c r="N14" s="4">
        <v>27065.69278</v>
      </c>
      <c r="O14" s="4">
        <v>0.9168668</v>
      </c>
      <c r="P14" s="20">
        <f t="shared" si="5"/>
        <v>-4.043452908991689</v>
      </c>
      <c r="Q14" s="3">
        <v>5.624313E-06</v>
      </c>
      <c r="R14" s="4">
        <f t="shared" si="6"/>
        <v>5.875634135079957E-06</v>
      </c>
      <c r="S14" s="4">
        <f t="shared" si="15"/>
        <v>2.513211350799571E-07</v>
      </c>
      <c r="T14" s="4">
        <v>29466.22302</v>
      </c>
      <c r="U14" s="20">
        <f t="shared" si="7"/>
        <v>4.468477040306204</v>
      </c>
      <c r="V14" s="3">
        <v>5.624298E-06</v>
      </c>
      <c r="W14" s="4">
        <f t="shared" si="8"/>
        <v>5.418666085141737E-06</v>
      </c>
      <c r="X14" s="4">
        <f t="shared" si="16"/>
        <v>-2.0563191485826262E-07</v>
      </c>
      <c r="Y14" s="29">
        <v>27174.53464</v>
      </c>
      <c r="Z14" s="20">
        <f t="shared" si="9"/>
        <v>-3.6561347719886577</v>
      </c>
      <c r="AA14" s="3"/>
      <c r="AB14" s="4">
        <f t="shared" si="10"/>
        <v>0</v>
      </c>
      <c r="AC14" s="4">
        <f t="shared" si="17"/>
        <v>0</v>
      </c>
      <c r="AD14" s="4"/>
      <c r="AE14" s="20" t="e">
        <f t="shared" si="11"/>
        <v>#DIV/0!</v>
      </c>
    </row>
    <row r="15" spans="1:31" ht="12.75">
      <c r="A15" s="3">
        <v>3.16369E-06</v>
      </c>
      <c r="B15" s="4">
        <f t="shared" si="0"/>
        <v>3.0999263052281464E-06</v>
      </c>
      <c r="C15" s="4">
        <f t="shared" si="12"/>
        <v>-6.376369477185363E-08</v>
      </c>
      <c r="D15" s="4">
        <v>15546.08707</v>
      </c>
      <c r="E15" s="20">
        <f t="shared" si="1"/>
        <v>-2.015484917038447</v>
      </c>
      <c r="F15" s="6">
        <v>3.163886E-06</v>
      </c>
      <c r="G15" s="7">
        <f t="shared" si="2"/>
        <v>3.1835206101173104E-06</v>
      </c>
      <c r="H15" s="7">
        <f t="shared" si="13"/>
        <v>1.963461011731043E-08</v>
      </c>
      <c r="I15" s="7">
        <v>15965.31134</v>
      </c>
      <c r="J15" s="23">
        <f t="shared" si="3"/>
        <v>0.6205852586758951</v>
      </c>
      <c r="K15" s="3">
        <v>3.163626E-06</v>
      </c>
      <c r="L15" s="4">
        <f t="shared" si="4"/>
        <v>3.0406100161942857E-06</v>
      </c>
      <c r="M15" s="4">
        <f t="shared" si="14"/>
        <v>-1.2301598380571424E-07</v>
      </c>
      <c r="N15" s="4">
        <v>15248.61671</v>
      </c>
      <c r="O15" s="4">
        <v>0.916872</v>
      </c>
      <c r="P15" s="20">
        <f t="shared" si="5"/>
        <v>-3.888449007743464</v>
      </c>
      <c r="Q15" s="3">
        <v>3.16354E-06</v>
      </c>
      <c r="R15" s="4">
        <f t="shared" si="6"/>
        <v>3.3039463217993815E-06</v>
      </c>
      <c r="S15" s="4">
        <f t="shared" si="15"/>
        <v>1.4040632179938133E-07</v>
      </c>
      <c r="T15" s="4">
        <v>16569.2446</v>
      </c>
      <c r="U15" s="20">
        <f t="shared" si="7"/>
        <v>4.43826605003829</v>
      </c>
      <c r="V15" s="3">
        <v>3.163529E-06</v>
      </c>
      <c r="W15" s="4">
        <f t="shared" si="8"/>
        <v>3.0483446499259876E-06</v>
      </c>
      <c r="X15" s="4">
        <f t="shared" si="16"/>
        <v>-1.1518435007401242E-07</v>
      </c>
      <c r="Y15" s="29">
        <v>15287.40579</v>
      </c>
      <c r="Z15" s="20">
        <f t="shared" si="9"/>
        <v>-3.6410081928761335</v>
      </c>
      <c r="AA15" s="3"/>
      <c r="AB15" s="4">
        <f t="shared" si="10"/>
        <v>0</v>
      </c>
      <c r="AC15" s="4">
        <f t="shared" si="17"/>
        <v>0</v>
      </c>
      <c r="AD15" s="4"/>
      <c r="AE15" s="20" t="e">
        <f t="shared" si="11"/>
        <v>#DIV/0!</v>
      </c>
    </row>
    <row r="16" spans="1:31" ht="12.75">
      <c r="A16" s="3">
        <v>1.779143E-06</v>
      </c>
      <c r="B16" s="4">
        <f t="shared" si="0"/>
        <v>1.7401300862884898E-06</v>
      </c>
      <c r="C16" s="4">
        <f t="shared" si="12"/>
        <v>-3.901291371151012E-08</v>
      </c>
      <c r="D16" s="4">
        <v>8726.728048</v>
      </c>
      <c r="E16" s="20">
        <f t="shared" si="1"/>
        <v>-2.192792468706007</v>
      </c>
      <c r="F16" s="6">
        <v>1.779352E-06</v>
      </c>
      <c r="G16" s="7">
        <f t="shared" si="2"/>
        <v>1.7907904175858238E-06</v>
      </c>
      <c r="H16" s="7">
        <f t="shared" si="13"/>
        <v>1.1438417585823792E-08</v>
      </c>
      <c r="I16" s="7">
        <v>8980.788901</v>
      </c>
      <c r="J16" s="23">
        <f t="shared" si="3"/>
        <v>0.6428417528304569</v>
      </c>
      <c r="K16" s="3">
        <v>1.779073E-06</v>
      </c>
      <c r="L16" s="4">
        <f t="shared" si="4"/>
        <v>1.707588165434972E-06</v>
      </c>
      <c r="M16" s="4">
        <f t="shared" si="14"/>
        <v>-7.148483456502785E-08</v>
      </c>
      <c r="N16" s="4">
        <v>8563.53077</v>
      </c>
      <c r="O16" s="4">
        <v>0.9168599</v>
      </c>
      <c r="P16" s="20">
        <f t="shared" si="5"/>
        <v>-4.018094511300427</v>
      </c>
      <c r="Q16" s="3">
        <v>1.778991E-06</v>
      </c>
      <c r="R16" s="4" t="e">
        <f t="shared" si="6"/>
        <v>#VALUE!</v>
      </c>
      <c r="S16" s="4" t="e">
        <f t="shared" si="15"/>
        <v>#VALUE!</v>
      </c>
      <c r="T16" s="4" t="s">
        <v>12</v>
      </c>
      <c r="U16" s="20" t="e">
        <f t="shared" si="7"/>
        <v>#VALUE!</v>
      </c>
      <c r="V16" s="3">
        <v>1.778975E-06</v>
      </c>
      <c r="W16" s="4">
        <f t="shared" si="8"/>
        <v>1.712848391469128E-06</v>
      </c>
      <c r="X16" s="4">
        <f t="shared" si="16"/>
        <v>-6.612660853087202E-08</v>
      </c>
      <c r="Y16" s="29">
        <v>8589.91073</v>
      </c>
      <c r="Z16" s="20">
        <f t="shared" si="9"/>
        <v>-3.7171184828832344</v>
      </c>
      <c r="AA16" s="3"/>
      <c r="AB16" s="4">
        <f t="shared" si="10"/>
        <v>0</v>
      </c>
      <c r="AC16" s="4">
        <f t="shared" si="17"/>
        <v>0</v>
      </c>
      <c r="AD16" s="4"/>
      <c r="AE16" s="20" t="e">
        <f t="shared" si="11"/>
        <v>#DIV/0!</v>
      </c>
    </row>
    <row r="17" spans="1:31" ht="12.75">
      <c r="A17" s="3">
        <v>1.000197E-06</v>
      </c>
      <c r="B17" s="4">
        <f t="shared" si="0"/>
        <v>9.773864642468332E-07</v>
      </c>
      <c r="C17" s="4">
        <f t="shared" si="12"/>
        <v>-2.2810535753166886E-08</v>
      </c>
      <c r="D17" s="4">
        <v>4901.57945</v>
      </c>
      <c r="E17" s="20">
        <f t="shared" si="1"/>
        <v>-2.2806042962703232</v>
      </c>
      <c r="F17" s="6">
        <v>1.000212E-06</v>
      </c>
      <c r="G17" s="7">
        <f t="shared" si="2"/>
        <v>1.0060725829226404E-06</v>
      </c>
      <c r="H17" s="7">
        <f t="shared" si="13"/>
        <v>5.860582922640347E-09</v>
      </c>
      <c r="I17" s="7">
        <v>5045.439934</v>
      </c>
      <c r="J17" s="23">
        <f t="shared" si="3"/>
        <v>0.5859340742402958</v>
      </c>
      <c r="K17" s="3">
        <v>1.000194E-06</v>
      </c>
      <c r="L17" s="4">
        <f t="shared" si="4"/>
        <v>9.586573968658894E-07</v>
      </c>
      <c r="M17" s="4">
        <f t="shared" si="14"/>
        <v>-4.153660313411057E-08</v>
      </c>
      <c r="N17" s="4">
        <v>4807.653439</v>
      </c>
      <c r="O17" s="4">
        <v>0.9168621</v>
      </c>
      <c r="P17" s="20">
        <f t="shared" si="5"/>
        <v>-4.152854659607093</v>
      </c>
      <c r="Q17" s="3">
        <v>1.000189E-06</v>
      </c>
      <c r="R17" s="4">
        <f t="shared" si="6"/>
        <v>1.0425571012108535E-06</v>
      </c>
      <c r="S17" s="4">
        <f t="shared" si="15"/>
        <v>4.2368101210853415E-08</v>
      </c>
      <c r="T17" s="4">
        <v>5228.409283</v>
      </c>
      <c r="U17" s="20">
        <f t="shared" si="7"/>
        <v>4.236009515286952</v>
      </c>
      <c r="V17" s="3">
        <v>1.000188E-06</v>
      </c>
      <c r="W17" s="4">
        <f t="shared" si="8"/>
        <v>9.628106022657363E-07</v>
      </c>
      <c r="X17" s="4">
        <f t="shared" si="16"/>
        <v>-3.737739773426376E-08</v>
      </c>
      <c r="Y17" s="29">
        <v>4828.481706</v>
      </c>
      <c r="Z17" s="20">
        <f t="shared" si="9"/>
        <v>-3.737037210430815</v>
      </c>
      <c r="AA17" s="3"/>
      <c r="AB17" s="4">
        <f t="shared" si="10"/>
        <v>0</v>
      </c>
      <c r="AC17" s="4">
        <f t="shared" si="17"/>
        <v>0</v>
      </c>
      <c r="AD17" s="4"/>
      <c r="AE17" s="20" t="e">
        <f t="shared" si="11"/>
        <v>#DIV/0!</v>
      </c>
    </row>
    <row r="18" spans="1:31" ht="12.75">
      <c r="A18" s="3">
        <v>5.624931E-07</v>
      </c>
      <c r="B18" s="4">
        <f t="shared" si="0"/>
        <v>5.496691329636053E-07</v>
      </c>
      <c r="C18" s="4">
        <f t="shared" si="12"/>
        <v>-1.2823967036394699E-08</v>
      </c>
      <c r="D18" s="4">
        <v>2756.583015</v>
      </c>
      <c r="E18" s="20">
        <f t="shared" si="1"/>
        <v>-2.279844328116149</v>
      </c>
      <c r="F18" s="6">
        <v>5.625111E-07</v>
      </c>
      <c r="G18" s="7">
        <f t="shared" si="2"/>
        <v>5.659110765596992E-07</v>
      </c>
      <c r="H18" s="7">
        <f t="shared" si="13"/>
        <v>3.3999765596991053E-09</v>
      </c>
      <c r="I18" s="7">
        <v>2838.036135</v>
      </c>
      <c r="J18" s="23">
        <f t="shared" si="3"/>
        <v>0.6044283498937363</v>
      </c>
      <c r="K18" s="3">
        <v>5.624879E-07</v>
      </c>
      <c r="L18" s="4">
        <f t="shared" si="4"/>
        <v>5.382301748444884E-07</v>
      </c>
      <c r="M18" s="4">
        <f t="shared" si="14"/>
        <v>-2.425772515551153E-08</v>
      </c>
      <c r="N18" s="4">
        <v>2699.2168</v>
      </c>
      <c r="O18" s="4">
        <v>0.9168786</v>
      </c>
      <c r="P18" s="20">
        <f t="shared" si="5"/>
        <v>-4.312577240419133</v>
      </c>
      <c r="Q18" s="3">
        <v>5.624813E-07</v>
      </c>
      <c r="R18" s="4">
        <f t="shared" si="6"/>
        <v>5.857920500440839E-07</v>
      </c>
      <c r="S18" s="4">
        <f t="shared" si="15"/>
        <v>2.3310750044083812E-08</v>
      </c>
      <c r="T18" s="4">
        <v>2937.738939</v>
      </c>
      <c r="U18" s="20">
        <f t="shared" si="7"/>
        <v>4.144271115161305</v>
      </c>
      <c r="V18" s="3">
        <v>5.624789E-07</v>
      </c>
      <c r="W18" s="4">
        <f t="shared" si="8"/>
        <v>5.417468815601729E-07</v>
      </c>
      <c r="X18" s="4">
        <f t="shared" si="16"/>
        <v>-2.0732018439827115E-08</v>
      </c>
      <c r="Y18" s="29">
        <v>2716.853035</v>
      </c>
      <c r="Z18" s="20">
        <f t="shared" si="9"/>
        <v>-3.685830426675048</v>
      </c>
      <c r="AA18" s="3"/>
      <c r="AB18" s="4">
        <f t="shared" si="10"/>
        <v>0</v>
      </c>
      <c r="AC18" s="4">
        <f t="shared" si="17"/>
        <v>0</v>
      </c>
      <c r="AD18" s="4"/>
      <c r="AE18" s="20" t="e">
        <f t="shared" si="11"/>
        <v>#DIV/0!</v>
      </c>
    </row>
    <row r="19" spans="1:31" ht="12.75">
      <c r="A19" s="3">
        <v>3.163676E-07</v>
      </c>
      <c r="B19" s="4">
        <f t="shared" si="0"/>
        <v>3.087952702547374E-07</v>
      </c>
      <c r="C19" s="4">
        <f t="shared" si="12"/>
        <v>-7.572329745262613E-09</v>
      </c>
      <c r="D19" s="4">
        <v>1548.603962</v>
      </c>
      <c r="E19" s="20">
        <f t="shared" si="1"/>
        <v>-2.393522517875602</v>
      </c>
      <c r="F19" s="6">
        <v>3.163868E-07</v>
      </c>
      <c r="G19" s="7">
        <f t="shared" si="2"/>
        <v>3.183583707003128E-07</v>
      </c>
      <c r="H19" s="7">
        <f t="shared" si="13"/>
        <v>1.9715707003128E-09</v>
      </c>
      <c r="I19" s="7">
        <v>1596.562777</v>
      </c>
      <c r="J19" s="23">
        <f t="shared" si="3"/>
        <v>0.6231520089690215</v>
      </c>
      <c r="K19" s="3">
        <v>3.163621E-07</v>
      </c>
      <c r="L19" s="4">
        <f t="shared" si="4"/>
        <v>3.027363963305238E-07</v>
      </c>
      <c r="M19" s="4">
        <f t="shared" si="14"/>
        <v>-1.362570366947618E-08</v>
      </c>
      <c r="N19" s="4">
        <v>1518.218794</v>
      </c>
      <c r="O19" s="4">
        <v>0.9168597</v>
      </c>
      <c r="P19" s="20">
        <f t="shared" si="5"/>
        <v>-4.306996213982705</v>
      </c>
      <c r="Q19" s="3">
        <v>3.163545E-07</v>
      </c>
      <c r="R19" s="4">
        <f t="shared" si="6"/>
        <v>3.300203045159778E-07</v>
      </c>
      <c r="S19" s="4">
        <f t="shared" si="15"/>
        <v>1.3665804515977758E-08</v>
      </c>
      <c r="T19" s="4">
        <v>1655.047212</v>
      </c>
      <c r="U19" s="20">
        <f t="shared" si="7"/>
        <v>4.319775604891904</v>
      </c>
      <c r="V19" s="3">
        <v>3.163523E-07</v>
      </c>
      <c r="W19" s="4">
        <f t="shared" si="8"/>
        <v>3.0453679596712853E-07</v>
      </c>
      <c r="X19" s="4">
        <f t="shared" si="16"/>
        <v>-1.1815504032871448E-08</v>
      </c>
      <c r="Y19" s="29">
        <v>1527.247773</v>
      </c>
      <c r="Z19" s="20">
        <f t="shared" si="9"/>
        <v>-3.734919592135556</v>
      </c>
      <c r="AA19" s="3"/>
      <c r="AB19" s="4">
        <f t="shared" si="10"/>
        <v>0</v>
      </c>
      <c r="AC19" s="4">
        <f t="shared" si="17"/>
        <v>0</v>
      </c>
      <c r="AD19" s="4"/>
      <c r="AE19" s="20" t="e">
        <f t="shared" si="11"/>
        <v>#DIV/0!</v>
      </c>
    </row>
    <row r="20" spans="1:31" ht="12.75">
      <c r="A20" s="3">
        <v>1.779134E-07</v>
      </c>
      <c r="B20" s="4">
        <f t="shared" si="0"/>
        <v>1.738268777608659E-07</v>
      </c>
      <c r="C20" s="4">
        <f t="shared" si="12"/>
        <v>-4.086522239134119E-09</v>
      </c>
      <c r="D20" s="4">
        <v>871.7393611</v>
      </c>
      <c r="E20" s="20">
        <f t="shared" si="1"/>
        <v>-2.2969164993385087</v>
      </c>
      <c r="F20" s="6">
        <v>1.779337E-07</v>
      </c>
      <c r="G20" s="7">
        <f t="shared" si="2"/>
        <v>1.79038013169597E-07</v>
      </c>
      <c r="H20" s="7">
        <f t="shared" si="13"/>
        <v>1.1043131695969915E-09</v>
      </c>
      <c r="I20" s="7">
        <v>897.8731323</v>
      </c>
      <c r="J20" s="23">
        <f t="shared" si="3"/>
        <v>0.6206318249982952</v>
      </c>
      <c r="K20" s="3">
        <v>1.779075E-07</v>
      </c>
      <c r="L20" s="4">
        <f t="shared" si="4"/>
        <v>1.7038610928285903E-07</v>
      </c>
      <c r="M20" s="4">
        <f t="shared" si="14"/>
        <v>-7.521390717140964E-09</v>
      </c>
      <c r="N20" s="4">
        <v>854.4839553</v>
      </c>
      <c r="O20" s="4">
        <v>0.9168649</v>
      </c>
      <c r="P20" s="20">
        <f t="shared" si="5"/>
        <v>-4.227697380459489</v>
      </c>
      <c r="Q20" s="3">
        <v>1.77899E-07</v>
      </c>
      <c r="R20" s="4">
        <f t="shared" si="6"/>
        <v>1.8456420070311895E-07</v>
      </c>
      <c r="S20" s="4">
        <f t="shared" si="15"/>
        <v>6.665200703118951E-09</v>
      </c>
      <c r="T20" s="4">
        <v>925.5868855</v>
      </c>
      <c r="U20" s="20">
        <f t="shared" si="7"/>
        <v>3.746620668536052</v>
      </c>
      <c r="V20" s="3">
        <v>1.778974E-07</v>
      </c>
      <c r="W20" s="4">
        <f t="shared" si="8"/>
        <v>1.7133836876776655E-07</v>
      </c>
      <c r="X20" s="4">
        <f t="shared" si="16"/>
        <v>-6.559031232233438E-09</v>
      </c>
      <c r="Y20" s="29">
        <v>859.2595233</v>
      </c>
      <c r="Z20" s="20">
        <f t="shared" si="9"/>
        <v>-3.6869741953695994</v>
      </c>
      <c r="AA20" s="3"/>
      <c r="AB20" s="4">
        <f t="shared" si="10"/>
        <v>0</v>
      </c>
      <c r="AC20" s="4">
        <f t="shared" si="17"/>
        <v>0</v>
      </c>
      <c r="AD20" s="4"/>
      <c r="AE20" s="20" t="e">
        <f t="shared" si="11"/>
        <v>#DIV/0!</v>
      </c>
    </row>
    <row r="21" spans="1:31" ht="12.75">
      <c r="A21" s="3">
        <v>1.000248E-07</v>
      </c>
      <c r="B21" s="4">
        <f t="shared" si="0"/>
        <v>9.762215870204821E-08</v>
      </c>
      <c r="C21" s="4">
        <f t="shared" si="12"/>
        <v>-2.4026412979517865E-09</v>
      </c>
      <c r="D21" s="4">
        <v>489.5737607</v>
      </c>
      <c r="E21" s="20">
        <f t="shared" si="1"/>
        <v>-2.4020455906453066</v>
      </c>
      <c r="F21" s="6">
        <v>1.000262E-07</v>
      </c>
      <c r="G21" s="7">
        <f t="shared" si="2"/>
        <v>1.0050585192773548E-07</v>
      </c>
      <c r="H21" s="7">
        <f t="shared" si="13"/>
        <v>4.796519277354866E-10</v>
      </c>
      <c r="I21" s="7">
        <v>504.0354419</v>
      </c>
      <c r="J21" s="23">
        <f t="shared" si="3"/>
        <v>0.47952629184702267</v>
      </c>
      <c r="K21" s="3">
        <v>1.000244E-07</v>
      </c>
      <c r="L21" s="4">
        <f t="shared" si="4"/>
        <v>9.562672013672784E-08</v>
      </c>
      <c r="M21" s="4">
        <f t="shared" si="14"/>
        <v>-4.397679863272168E-09</v>
      </c>
      <c r="N21" s="4">
        <v>479.5666642</v>
      </c>
      <c r="O21" s="4">
        <v>0.9168701</v>
      </c>
      <c r="P21" s="20">
        <f t="shared" si="5"/>
        <v>-4.396607091141929</v>
      </c>
      <c r="Q21" s="3">
        <v>1.000239E-07</v>
      </c>
      <c r="R21" s="4">
        <f t="shared" si="6"/>
        <v>1.0410766853179761E-07</v>
      </c>
      <c r="S21" s="4">
        <f t="shared" si="15"/>
        <v>4.08376853179761E-09</v>
      </c>
      <c r="T21" s="4">
        <v>522.0985018</v>
      </c>
      <c r="U21" s="20">
        <f t="shared" si="7"/>
        <v>4.082792744331714</v>
      </c>
      <c r="V21" s="3">
        <v>1.000238E-07</v>
      </c>
      <c r="W21" s="4" t="e">
        <f t="shared" si="8"/>
        <v>#VALUE!</v>
      </c>
      <c r="X21" s="4" t="e">
        <f t="shared" si="16"/>
        <v>#VALUE!</v>
      </c>
      <c r="Y21" s="30" t="s">
        <v>12</v>
      </c>
      <c r="Z21" s="20" t="e">
        <f t="shared" si="9"/>
        <v>#VALUE!</v>
      </c>
      <c r="AA21" s="3"/>
      <c r="AB21" s="4">
        <f t="shared" si="10"/>
        <v>0</v>
      </c>
      <c r="AC21" s="4">
        <f t="shared" si="17"/>
        <v>0</v>
      </c>
      <c r="AD21" s="4"/>
      <c r="AE21" s="20" t="e">
        <f t="shared" si="11"/>
        <v>#DIV/0!</v>
      </c>
    </row>
    <row r="22" spans="1:31" ht="12.75">
      <c r="A22" s="3">
        <v>5.625435E-08</v>
      </c>
      <c r="B22" s="4">
        <f t="shared" si="0"/>
        <v>5.4916909767094096E-08</v>
      </c>
      <c r="C22" s="4">
        <f t="shared" si="12"/>
        <v>-1.3374402329059052E-09</v>
      </c>
      <c r="D22" s="4">
        <v>275.4075345</v>
      </c>
      <c r="E22" s="20">
        <f t="shared" si="1"/>
        <v>-2.377487666119874</v>
      </c>
      <c r="F22" s="6">
        <v>5.625605E-08</v>
      </c>
      <c r="G22" s="7">
        <f t="shared" si="2"/>
        <v>5.65800536071993E-08</v>
      </c>
      <c r="H22" s="7">
        <f t="shared" si="13"/>
        <v>3.2400360719930156E-10</v>
      </c>
      <c r="I22" s="7">
        <v>283.7481776</v>
      </c>
      <c r="J22" s="23">
        <f t="shared" si="3"/>
        <v>0.5759444667716656</v>
      </c>
      <c r="K22" s="3">
        <v>5.625378E-08</v>
      </c>
      <c r="L22" s="4">
        <f t="shared" si="4"/>
        <v>5.386620923001458E-08</v>
      </c>
      <c r="M22" s="4">
        <f t="shared" si="14"/>
        <v>-2.3875707699854174E-09</v>
      </c>
      <c r="N22" s="4">
        <v>270.138286</v>
      </c>
      <c r="O22" s="4">
        <v>0.9168623</v>
      </c>
      <c r="P22" s="20">
        <f t="shared" si="5"/>
        <v>-4.244285041797045</v>
      </c>
      <c r="Q22" s="3">
        <v>5.625314E-08</v>
      </c>
      <c r="R22" s="4">
        <f t="shared" si="6"/>
        <v>5.8892413195842036E-08</v>
      </c>
      <c r="S22" s="4">
        <f t="shared" si="15"/>
        <v>2.6392731958420368E-09</v>
      </c>
      <c r="T22" s="4">
        <v>295.3446286</v>
      </c>
      <c r="U22" s="20">
        <f t="shared" si="7"/>
        <v>4.6917793315040495</v>
      </c>
      <c r="V22" s="3">
        <v>5.625301E-08</v>
      </c>
      <c r="W22" s="4">
        <f t="shared" si="8"/>
        <v>5.403848837442666E-08</v>
      </c>
      <c r="X22" s="4">
        <f t="shared" si="16"/>
        <v>-2.2145216255733375E-09</v>
      </c>
      <c r="Y22" s="29">
        <v>271.0022635</v>
      </c>
      <c r="Z22" s="20">
        <f t="shared" si="9"/>
        <v>-3.936716676269123</v>
      </c>
      <c r="AA22" s="3"/>
      <c r="AB22" s="4">
        <f t="shared" si="10"/>
        <v>0</v>
      </c>
      <c r="AC22" s="4">
        <f t="shared" si="17"/>
        <v>0</v>
      </c>
      <c r="AD22" s="4"/>
      <c r="AE22" s="20" t="e">
        <f t="shared" si="11"/>
        <v>#DIV/0!</v>
      </c>
    </row>
    <row r="23" spans="1:31" ht="12.75">
      <c r="A23" s="3">
        <v>3.163668E-08</v>
      </c>
      <c r="B23" s="4">
        <f t="shared" si="0"/>
        <v>3.092904497013586E-08</v>
      </c>
      <c r="C23" s="4">
        <f t="shared" si="12"/>
        <v>-7.0763502986414E-10</v>
      </c>
      <c r="D23" s="4">
        <v>155.108728</v>
      </c>
      <c r="E23" s="20">
        <f t="shared" si="1"/>
        <v>-2.2367550256984616</v>
      </c>
      <c r="F23" s="6">
        <v>3.16386E-08</v>
      </c>
      <c r="G23" s="7">
        <f t="shared" si="2"/>
        <v>3.173283263524387E-08</v>
      </c>
      <c r="H23" s="7">
        <f t="shared" si="13"/>
        <v>9.42326352438684E-11</v>
      </c>
      <c r="I23" s="7">
        <v>159.1397119</v>
      </c>
      <c r="J23" s="23">
        <f t="shared" si="3"/>
        <v>0.2978407238116364</v>
      </c>
      <c r="K23" s="3">
        <v>3.163618E-08</v>
      </c>
      <c r="L23" s="4">
        <f t="shared" si="4"/>
        <v>3.0327176512151696E-08</v>
      </c>
      <c r="M23" s="4">
        <f t="shared" si="14"/>
        <v>-1.3090034878483014E-09</v>
      </c>
      <c r="N23" s="4">
        <v>152.0903661</v>
      </c>
      <c r="O23" s="4">
        <v>0.9168989</v>
      </c>
      <c r="P23" s="20">
        <f t="shared" si="5"/>
        <v>-4.137678720529158</v>
      </c>
      <c r="Q23" s="3">
        <v>3.163537E-08</v>
      </c>
      <c r="R23" s="4">
        <f t="shared" si="6"/>
        <v>3.295485444766362E-08</v>
      </c>
      <c r="S23" s="4">
        <f t="shared" si="15"/>
        <v>1.3194844476636249E-09</v>
      </c>
      <c r="T23" s="4">
        <v>165.2681342</v>
      </c>
      <c r="U23" s="20">
        <f t="shared" si="7"/>
        <v>4.170915173944939</v>
      </c>
      <c r="V23" s="3">
        <v>3.163527E-08</v>
      </c>
      <c r="W23" s="4">
        <f t="shared" si="8"/>
        <v>3.054378347708212E-08</v>
      </c>
      <c r="X23" s="4">
        <f t="shared" si="16"/>
        <v>-1.0914865229178768E-09</v>
      </c>
      <c r="Y23" s="29">
        <v>153.176647</v>
      </c>
      <c r="Z23" s="20">
        <f t="shared" si="9"/>
        <v>-3.4502203487369534</v>
      </c>
      <c r="AA23" s="3"/>
      <c r="AB23" s="4">
        <f t="shared" si="10"/>
        <v>0</v>
      </c>
      <c r="AC23" s="4">
        <f t="shared" si="17"/>
        <v>0</v>
      </c>
      <c r="AD23" s="4"/>
      <c r="AE23" s="20" t="e">
        <f t="shared" si="11"/>
        <v>#DIV/0!</v>
      </c>
    </row>
    <row r="24" spans="1:31" ht="12.75">
      <c r="A24" s="3">
        <v>1.779628E-08</v>
      </c>
      <c r="B24" s="4">
        <f t="shared" si="0"/>
        <v>1.743014523045662E-08</v>
      </c>
      <c r="C24" s="4">
        <f t="shared" si="12"/>
        <v>-3.6613476954337997E-10</v>
      </c>
      <c r="D24" s="4">
        <v>87.41193458</v>
      </c>
      <c r="E24" s="20">
        <f t="shared" si="1"/>
        <v>-2.0573668741072852</v>
      </c>
      <c r="F24" s="6">
        <v>1.77982E-08</v>
      </c>
      <c r="G24" s="7">
        <f t="shared" si="2"/>
        <v>1.7867777617304443E-08</v>
      </c>
      <c r="H24" s="7">
        <f t="shared" si="13"/>
        <v>6.957761730444403E-11</v>
      </c>
      <c r="I24" s="7">
        <v>89.60665488</v>
      </c>
      <c r="J24" s="23">
        <f t="shared" si="3"/>
        <v>0.39092502221822445</v>
      </c>
      <c r="K24" s="3">
        <v>1.779567E-08</v>
      </c>
      <c r="L24" s="4">
        <f t="shared" si="4"/>
        <v>1.7050348622033662E-08</v>
      </c>
      <c r="M24" s="4">
        <f t="shared" si="14"/>
        <v>-7.45321377966338E-10</v>
      </c>
      <c r="N24" s="4">
        <v>85.5072599</v>
      </c>
      <c r="O24" s="4">
        <v>0.916883</v>
      </c>
      <c r="P24" s="20">
        <f t="shared" si="5"/>
        <v>-4.188217571838194</v>
      </c>
      <c r="Q24" s="3">
        <v>1.779495E-08</v>
      </c>
      <c r="R24" s="4">
        <f t="shared" si="6"/>
        <v>1.8525672167709997E-08</v>
      </c>
      <c r="S24" s="4">
        <f t="shared" si="15"/>
        <v>7.307221677099981E-10</v>
      </c>
      <c r="T24" s="4">
        <v>92.90598685</v>
      </c>
      <c r="U24" s="20">
        <f t="shared" si="7"/>
        <v>4.106345720049779</v>
      </c>
      <c r="V24" s="3">
        <v>1.779478E-08</v>
      </c>
      <c r="W24" s="4">
        <f t="shared" si="8"/>
        <v>1.7067576913345315E-08</v>
      </c>
      <c r="X24" s="4">
        <f t="shared" si="16"/>
        <v>-7.272030866546856E-10</v>
      </c>
      <c r="Y24" s="29">
        <v>85.59365954</v>
      </c>
      <c r="Z24" s="20">
        <f t="shared" si="9"/>
        <v>-4.086609031719895</v>
      </c>
      <c r="AA24" s="3"/>
      <c r="AB24" s="4">
        <f t="shared" si="10"/>
        <v>0</v>
      </c>
      <c r="AC24" s="4">
        <f t="shared" si="17"/>
        <v>0</v>
      </c>
      <c r="AD24" s="4"/>
      <c r="AE24" s="20" t="e">
        <f t="shared" si="11"/>
        <v>#DIV/0!</v>
      </c>
    </row>
    <row r="25" spans="1:31" ht="12.75">
      <c r="A25" s="3">
        <v>1.000298E-08</v>
      </c>
      <c r="B25" s="4">
        <f t="shared" si="0"/>
        <v>9.807131813998264E-09</v>
      </c>
      <c r="C25" s="4">
        <f t="shared" si="12"/>
        <v>-1.958481860017368E-10</v>
      </c>
      <c r="D25" s="4">
        <v>49.1826289</v>
      </c>
      <c r="E25" s="20">
        <f t="shared" si="1"/>
        <v>-1.9578984062922928</v>
      </c>
      <c r="F25" s="6">
        <v>1.000311E-08</v>
      </c>
      <c r="G25" s="7">
        <f t="shared" si="2"/>
        <v>1.0060994697373955E-08</v>
      </c>
      <c r="H25" s="7">
        <f t="shared" si="13"/>
        <v>5.788469737395391E-11</v>
      </c>
      <c r="I25" s="7">
        <v>50.45574771</v>
      </c>
      <c r="J25" s="23">
        <f t="shared" si="3"/>
        <v>0.5786670082999578</v>
      </c>
      <c r="K25" s="3">
        <v>1.000294E-08</v>
      </c>
      <c r="L25" s="4">
        <f t="shared" si="4"/>
        <v>9.612921990286453E-09</v>
      </c>
      <c r="M25" s="4">
        <f t="shared" si="14"/>
        <v>-3.9001800971354683E-10</v>
      </c>
      <c r="N25" s="4">
        <v>48.20866935</v>
      </c>
      <c r="O25" s="4">
        <v>0.9168586</v>
      </c>
      <c r="P25" s="20">
        <f t="shared" si="5"/>
        <v>-3.8990337812037943</v>
      </c>
      <c r="Q25" s="3">
        <v>1.00029E-08</v>
      </c>
      <c r="R25" s="4">
        <f t="shared" si="6"/>
        <v>1.051437316601641E-08</v>
      </c>
      <c r="S25" s="4">
        <f t="shared" si="15"/>
        <v>5.114731660164102E-10</v>
      </c>
      <c r="T25" s="4">
        <v>52.72943439</v>
      </c>
      <c r="U25" s="20">
        <f t="shared" si="7"/>
        <v>5.1132488180068805</v>
      </c>
      <c r="V25" s="3">
        <v>1.000289E-08</v>
      </c>
      <c r="W25" s="4">
        <f t="shared" si="8"/>
        <v>9.651450670007655E-09</v>
      </c>
      <c r="X25" s="4">
        <f t="shared" si="16"/>
        <v>-3.5143932999234516E-10</v>
      </c>
      <c r="Y25" s="29">
        <v>48.40189014</v>
      </c>
      <c r="Z25" s="20">
        <f t="shared" si="9"/>
        <v>-3.513377933700612</v>
      </c>
      <c r="AA25" s="3"/>
      <c r="AB25" s="4">
        <f t="shared" si="10"/>
        <v>0</v>
      </c>
      <c r="AC25" s="4">
        <f t="shared" si="17"/>
        <v>0</v>
      </c>
      <c r="AD25" s="4"/>
      <c r="AE25" s="20" t="e">
        <f t="shared" si="11"/>
        <v>#DIV/0!</v>
      </c>
    </row>
    <row r="26" spans="1:31" ht="12.75">
      <c r="A26" s="3">
        <v>5.625924E-09</v>
      </c>
      <c r="B26" s="4">
        <f t="shared" si="0"/>
        <v>5.529803683186913E-09</v>
      </c>
      <c r="C26" s="4">
        <f t="shared" si="12"/>
        <v>-9.612031681308698E-11</v>
      </c>
      <c r="D26" s="4">
        <v>27.73188814</v>
      </c>
      <c r="E26" s="20">
        <f t="shared" si="1"/>
        <v>-1.7085249785295176</v>
      </c>
      <c r="F26" s="6">
        <v>5.626093E-09</v>
      </c>
      <c r="G26" s="7">
        <f t="shared" si="2"/>
        <v>5.6698936670511865E-09</v>
      </c>
      <c r="H26" s="7">
        <f t="shared" si="13"/>
        <v>4.38006670511864E-11</v>
      </c>
      <c r="I26" s="7">
        <v>28.43443745</v>
      </c>
      <c r="J26" s="23">
        <f t="shared" si="3"/>
        <v>0.7785272488596686</v>
      </c>
      <c r="K26" s="3">
        <v>5.625876E-09</v>
      </c>
      <c r="L26" s="4">
        <f t="shared" si="4"/>
        <v>5.424332394062999E-09</v>
      </c>
      <c r="M26" s="4">
        <f t="shared" si="14"/>
        <v>-2.0154360593700118E-10</v>
      </c>
      <c r="N26" s="4">
        <v>27.2029511</v>
      </c>
      <c r="O26" s="4">
        <v>0.9168633</v>
      </c>
      <c r="P26" s="20">
        <f t="shared" si="5"/>
        <v>-3.5824395336299837</v>
      </c>
      <c r="Q26" s="3">
        <v>5.62581E-09</v>
      </c>
      <c r="R26" s="4">
        <f t="shared" si="6"/>
        <v>5.950950767833812E-09</v>
      </c>
      <c r="S26" s="4">
        <f t="shared" si="15"/>
        <v>3.25140767833812E-10</v>
      </c>
      <c r="T26" s="4">
        <v>29.84393488</v>
      </c>
      <c r="U26" s="20">
        <f t="shared" si="7"/>
        <v>5.7794480765225265</v>
      </c>
      <c r="V26" s="3">
        <v>5.625802E-09</v>
      </c>
      <c r="W26" s="4">
        <f t="shared" si="8"/>
        <v>5.435270950986138E-09</v>
      </c>
      <c r="X26" s="4">
        <f t="shared" si="16"/>
        <v>-1.9053104901386183E-10</v>
      </c>
      <c r="Y26" s="29">
        <v>27.25780781</v>
      </c>
      <c r="Z26" s="20">
        <f t="shared" si="9"/>
        <v>-3.386735775874477</v>
      </c>
      <c r="AA26" s="3"/>
      <c r="AB26" s="4">
        <f t="shared" si="10"/>
        <v>0</v>
      </c>
      <c r="AC26" s="4">
        <f t="shared" si="17"/>
        <v>0</v>
      </c>
      <c r="AD26" s="4"/>
      <c r="AE26" s="20" t="e">
        <f t="shared" si="11"/>
        <v>#DIV/0!</v>
      </c>
    </row>
    <row r="27" spans="1:31" ht="12.75">
      <c r="A27" s="3">
        <v>3.164163E-09</v>
      </c>
      <c r="B27" s="4">
        <f t="shared" si="0"/>
        <v>3.1420561395575477E-09</v>
      </c>
      <c r="C27" s="4">
        <f t="shared" si="12"/>
        <v>-2.2106860442452407E-11</v>
      </c>
      <c r="D27" s="4">
        <v>15.7573676</v>
      </c>
      <c r="E27" s="20">
        <f t="shared" si="1"/>
        <v>-0.6986637680313058</v>
      </c>
      <c r="F27" s="6">
        <v>3.164344E-09</v>
      </c>
      <c r="G27" s="7">
        <f t="shared" si="2"/>
        <v>3.183431834196776E-09</v>
      </c>
      <c r="H27" s="7">
        <f t="shared" si="13"/>
        <v>1.908783419677594E-11</v>
      </c>
      <c r="I27" s="7">
        <v>15.96486613</v>
      </c>
      <c r="J27" s="23">
        <f t="shared" si="3"/>
        <v>0.6032161546524633</v>
      </c>
      <c r="K27" s="3">
        <v>3.164109E-09</v>
      </c>
      <c r="L27" s="4">
        <f t="shared" si="4"/>
        <v>3.0743340384498014E-09</v>
      </c>
      <c r="M27" s="4">
        <f t="shared" si="14"/>
        <v>-8.977496155019847E-11</v>
      </c>
      <c r="N27" s="4">
        <v>15.41774221</v>
      </c>
      <c r="O27" s="4">
        <v>0.9168478</v>
      </c>
      <c r="P27" s="20">
        <f t="shared" si="5"/>
        <v>-2.8372904204690315</v>
      </c>
      <c r="Q27" s="3">
        <v>3.164041E-09</v>
      </c>
      <c r="R27" s="4">
        <f t="shared" si="6"/>
        <v>3.36254014620647E-09</v>
      </c>
      <c r="S27" s="4">
        <f t="shared" si="15"/>
        <v>1.9849914620647012E-10</v>
      </c>
      <c r="T27" s="4">
        <v>16.86309181</v>
      </c>
      <c r="U27" s="20">
        <f t="shared" si="7"/>
        <v>6.273595892293119</v>
      </c>
      <c r="V27" s="3">
        <v>3.164026E-09</v>
      </c>
      <c r="W27" s="4">
        <f t="shared" si="8"/>
        <v>3.0750356854711644E-09</v>
      </c>
      <c r="X27" s="4">
        <f t="shared" si="16"/>
        <v>-8.899031452883542E-11</v>
      </c>
      <c r="Y27" s="29">
        <v>15.42126096</v>
      </c>
      <c r="Z27" s="20">
        <f t="shared" si="9"/>
        <v>-2.812565842658544</v>
      </c>
      <c r="AA27" s="3"/>
      <c r="AB27" s="4">
        <f t="shared" si="10"/>
        <v>0</v>
      </c>
      <c r="AC27" s="4">
        <f t="shared" si="17"/>
        <v>0</v>
      </c>
      <c r="AD27" s="4"/>
      <c r="AE27" s="20" t="e">
        <f t="shared" si="11"/>
        <v>#DIV/0!</v>
      </c>
    </row>
    <row r="28" spans="1:31" ht="12.75">
      <c r="A28" s="3">
        <v>1.779618E-09</v>
      </c>
      <c r="B28" s="4">
        <f t="shared" si="0"/>
        <v>1.7926240791297362E-09</v>
      </c>
      <c r="C28" s="4">
        <f t="shared" si="12"/>
        <v>1.3006079129736152E-11</v>
      </c>
      <c r="D28" s="4">
        <v>8.989984688</v>
      </c>
      <c r="E28" s="20">
        <f t="shared" si="1"/>
        <v>0.730835445007645</v>
      </c>
      <c r="F28" s="6">
        <v>1.779807E-09</v>
      </c>
      <c r="G28" s="7">
        <f t="shared" si="2"/>
        <v>1.789033232027848E-09</v>
      </c>
      <c r="H28" s="7">
        <f t="shared" si="13"/>
        <v>9.226232027848095E-12</v>
      </c>
      <c r="I28" s="7">
        <v>8.97197664</v>
      </c>
      <c r="J28" s="23">
        <f t="shared" si="3"/>
        <v>0.5183838488020384</v>
      </c>
      <c r="K28" s="3">
        <v>1.779568E-09</v>
      </c>
      <c r="L28" s="4">
        <f t="shared" si="4"/>
        <v>1.7487947569107284E-09</v>
      </c>
      <c r="M28" s="4">
        <f t="shared" si="14"/>
        <v>-3.077324308927169E-11</v>
      </c>
      <c r="N28" s="4">
        <v>8.77018125</v>
      </c>
      <c r="O28" s="4">
        <v>0.916862</v>
      </c>
      <c r="P28" s="20">
        <f t="shared" si="5"/>
        <v>-1.7292535654311432</v>
      </c>
      <c r="Q28" s="3">
        <v>1.779488E-09</v>
      </c>
      <c r="R28" s="4">
        <f t="shared" si="6"/>
        <v>1.9119476585261247E-09</v>
      </c>
      <c r="S28" s="4">
        <f t="shared" si="15"/>
        <v>1.3245965852612474E-10</v>
      </c>
      <c r="T28" s="4">
        <v>9.58839077</v>
      </c>
      <c r="U28" s="20">
        <f t="shared" si="7"/>
        <v>7.4436949575453575</v>
      </c>
      <c r="V28" s="3">
        <v>1.779474E-09</v>
      </c>
      <c r="W28" s="4">
        <f t="shared" si="8"/>
        <v>1.7452685777857783E-09</v>
      </c>
      <c r="X28" s="4">
        <f t="shared" si="16"/>
        <v>-3.420542221422177E-11</v>
      </c>
      <c r="Y28" s="29">
        <v>8.752497511</v>
      </c>
      <c r="Z28" s="20">
        <f t="shared" si="9"/>
        <v>-1.9222209604760603</v>
      </c>
      <c r="AA28" s="3"/>
      <c r="AB28" s="4">
        <f t="shared" si="10"/>
        <v>0</v>
      </c>
      <c r="AC28" s="4">
        <f t="shared" si="17"/>
        <v>0</v>
      </c>
      <c r="AD28" s="4"/>
      <c r="AE28" s="20" t="e">
        <f t="shared" si="11"/>
        <v>#DIV/0!</v>
      </c>
    </row>
    <row r="29" spans="1:31" ht="12.75">
      <c r="A29" s="3">
        <v>1.000397E-09</v>
      </c>
      <c r="B29" s="4">
        <f t="shared" si="0"/>
        <v>1.0327311218667312E-09</v>
      </c>
      <c r="C29" s="4">
        <f t="shared" si="12"/>
        <v>3.233412186673114E-11</v>
      </c>
      <c r="D29" s="4">
        <v>5.179132134</v>
      </c>
      <c r="E29" s="20">
        <f t="shared" si="1"/>
        <v>3.2321290314476294</v>
      </c>
      <c r="F29" s="6">
        <v>1.00041E-09</v>
      </c>
      <c r="G29" s="7">
        <f t="shared" si="2"/>
        <v>1.0065060531244023E-09</v>
      </c>
      <c r="H29" s="7">
        <f t="shared" si="13"/>
        <v>6.0960531244021995E-12</v>
      </c>
      <c r="I29" s="7">
        <v>5.047613781</v>
      </c>
      <c r="J29" s="23">
        <f t="shared" si="3"/>
        <v>0.6093554766947751</v>
      </c>
      <c r="K29" s="3">
        <v>1.000395E-09</v>
      </c>
      <c r="L29" s="4">
        <f t="shared" si="4"/>
        <v>1.002427890007591E-09</v>
      </c>
      <c r="M29" s="4">
        <f t="shared" si="14"/>
        <v>2.032890007590926E-12</v>
      </c>
      <c r="N29" s="4">
        <v>5.02716185</v>
      </c>
      <c r="O29" s="4">
        <v>0.9168593</v>
      </c>
      <c r="P29" s="20">
        <f t="shared" si="5"/>
        <v>0.2032087333094354</v>
      </c>
      <c r="Q29" s="3">
        <v>1.00039E-09</v>
      </c>
      <c r="R29" s="4">
        <f t="shared" si="6"/>
        <v>1.0980823096831749E-09</v>
      </c>
      <c r="S29" s="4">
        <f t="shared" si="15"/>
        <v>9.769230968317478E-11</v>
      </c>
      <c r="T29" s="4">
        <v>5.506867427</v>
      </c>
      <c r="U29" s="20">
        <f t="shared" si="7"/>
        <v>9.76542245356059</v>
      </c>
      <c r="V29" s="3">
        <v>1.000389E-09</v>
      </c>
      <c r="W29" s="4">
        <f t="shared" si="8"/>
        <v>9.972314254672875E-10</v>
      </c>
      <c r="X29" s="4">
        <f t="shared" si="16"/>
        <v>-3.1575745327125093E-12</v>
      </c>
      <c r="Y29" s="29">
        <v>5.001101653</v>
      </c>
      <c r="Z29" s="20">
        <f t="shared" si="9"/>
        <v>-0.3156346713840825</v>
      </c>
      <c r="AA29" s="3"/>
      <c r="AB29" s="4">
        <f t="shared" si="10"/>
        <v>0</v>
      </c>
      <c r="AC29" s="4">
        <f t="shared" si="17"/>
        <v>0</v>
      </c>
      <c r="AD29" s="4"/>
      <c r="AE29" s="20" t="e">
        <f t="shared" si="11"/>
        <v>#DIV/0!</v>
      </c>
    </row>
    <row r="30" spans="1:31" ht="12.75">
      <c r="A30" s="3">
        <v>5.625925E-10</v>
      </c>
      <c r="B30" s="4">
        <f t="shared" si="0"/>
        <v>6.041401598323104E-10</v>
      </c>
      <c r="C30" s="4">
        <f t="shared" si="12"/>
        <v>4.1547659832310374E-11</v>
      </c>
      <c r="D30" s="4">
        <v>3.029754453</v>
      </c>
      <c r="E30" s="20">
        <f t="shared" si="1"/>
        <v>7.38503620867864</v>
      </c>
      <c r="F30" s="6">
        <v>5.626082E-10</v>
      </c>
      <c r="G30" s="7">
        <f t="shared" si="2"/>
        <v>5.655040997518545E-10</v>
      </c>
      <c r="H30" s="7">
        <f t="shared" si="13"/>
        <v>2.895899751854498E-12</v>
      </c>
      <c r="I30" s="7">
        <v>2.835995152</v>
      </c>
      <c r="J30" s="23">
        <f t="shared" si="3"/>
        <v>0.5147276118361761</v>
      </c>
      <c r="K30" s="3">
        <v>5.625876E-10</v>
      </c>
      <c r="L30" s="4">
        <f t="shared" si="4"/>
        <v>5.845522206645597E-10</v>
      </c>
      <c r="M30" s="4">
        <f t="shared" si="14"/>
        <v>2.1964620664559695E-11</v>
      </c>
      <c r="N30" s="4">
        <v>2.931521212</v>
      </c>
      <c r="O30" s="4">
        <v>0.9168657</v>
      </c>
      <c r="P30" s="20">
        <f t="shared" si="5"/>
        <v>3.9042134353049547</v>
      </c>
      <c r="Q30" s="3">
        <v>5.625811E-10</v>
      </c>
      <c r="R30" s="4">
        <f t="shared" si="6"/>
        <v>6.41303802845783E-10</v>
      </c>
      <c r="S30" s="4">
        <f t="shared" si="15"/>
        <v>7.872270284578301E-11</v>
      </c>
      <c r="T30" s="4">
        <v>3.216129603</v>
      </c>
      <c r="U30" s="20">
        <f t="shared" si="7"/>
        <v>13.993129674243058</v>
      </c>
      <c r="V30" s="3">
        <v>5.625806E-10</v>
      </c>
      <c r="W30" s="4">
        <f t="shared" si="8"/>
        <v>5.772860157565291E-10</v>
      </c>
      <c r="X30" s="4">
        <f t="shared" si="16"/>
        <v>1.470541575652904E-11</v>
      </c>
      <c r="Y30" s="29">
        <v>2.895081296</v>
      </c>
      <c r="Z30" s="20">
        <f t="shared" si="9"/>
        <v>2.613921588573982</v>
      </c>
      <c r="AA30" s="3"/>
      <c r="AB30" s="4">
        <f t="shared" si="10"/>
        <v>0</v>
      </c>
      <c r="AC30" s="4">
        <f t="shared" si="17"/>
        <v>0</v>
      </c>
      <c r="AD30" s="4"/>
      <c r="AE30" s="20" t="e">
        <f t="shared" si="11"/>
        <v>#DIV/0!</v>
      </c>
    </row>
    <row r="31" spans="1:31" ht="12.75">
      <c r="A31" s="3">
        <v>3.164159E-10</v>
      </c>
      <c r="B31" s="4">
        <f t="shared" si="0"/>
        <v>3.656722711306585E-10</v>
      </c>
      <c r="C31" s="4">
        <f t="shared" si="12"/>
        <v>4.92563711306585E-11</v>
      </c>
      <c r="D31" s="4">
        <v>1.833841326</v>
      </c>
      <c r="E31" s="20">
        <f t="shared" si="1"/>
        <v>15.56697091728276</v>
      </c>
      <c r="F31" s="6">
        <v>3.164335E-10</v>
      </c>
      <c r="G31" s="7">
        <f t="shared" si="2"/>
        <v>3.1836969795024403E-10</v>
      </c>
      <c r="H31" s="7">
        <f t="shared" si="13"/>
        <v>1.936197950244037E-12</v>
      </c>
      <c r="I31" s="7">
        <v>1.596619583</v>
      </c>
      <c r="J31" s="23">
        <f t="shared" si="3"/>
        <v>0.6118814696433965</v>
      </c>
      <c r="K31" s="3">
        <v>3.164109E-10</v>
      </c>
      <c r="L31" s="4">
        <f t="shared" si="4"/>
        <v>3.493196911343278E-10</v>
      </c>
      <c r="M31" s="4">
        <f t="shared" si="14"/>
        <v>3.29087911343278E-11</v>
      </c>
      <c r="N31" s="4">
        <v>1.751833366</v>
      </c>
      <c r="O31" s="4">
        <v>0.9168462</v>
      </c>
      <c r="P31" s="20">
        <f t="shared" si="5"/>
        <v>10.400650272897613</v>
      </c>
      <c r="Q31" s="3">
        <v>3.164039E-10</v>
      </c>
      <c r="R31" s="4">
        <f t="shared" si="6"/>
        <v>3.81831719182654E-10</v>
      </c>
      <c r="S31" s="4">
        <f t="shared" si="15"/>
        <v>6.5427819182654E-11</v>
      </c>
      <c r="T31" s="4">
        <v>1.914880732</v>
      </c>
      <c r="U31" s="20">
        <f t="shared" si="7"/>
        <v>20.67857544823373</v>
      </c>
      <c r="V31" s="3">
        <v>3.164025E-10</v>
      </c>
      <c r="W31" s="4">
        <f t="shared" si="8"/>
        <v>3.4146210990125957E-10</v>
      </c>
      <c r="X31" s="4">
        <f t="shared" si="16"/>
        <v>2.505960990125959E-11</v>
      </c>
      <c r="Y31" s="29">
        <v>1.712427706</v>
      </c>
      <c r="Z31" s="20">
        <f t="shared" si="9"/>
        <v>7.920168109057163</v>
      </c>
      <c r="AA31" s="3"/>
      <c r="AB31" s="4">
        <f t="shared" si="10"/>
        <v>0</v>
      </c>
      <c r="AC31" s="4">
        <f t="shared" si="17"/>
        <v>0</v>
      </c>
      <c r="AD31" s="4"/>
      <c r="AE31" s="20" t="e">
        <f t="shared" si="11"/>
        <v>#DIV/0!</v>
      </c>
    </row>
    <row r="32" spans="1:31" ht="12.75">
      <c r="A32" s="3">
        <v>1.779619E-10</v>
      </c>
      <c r="B32" s="4">
        <f t="shared" si="0"/>
        <v>2.3021052808858587E-10</v>
      </c>
      <c r="C32" s="4">
        <f t="shared" si="12"/>
        <v>5.224862808858586E-11</v>
      </c>
      <c r="D32" s="4">
        <v>1.154502579</v>
      </c>
      <c r="E32" s="20">
        <f t="shared" si="1"/>
        <v>29.35944608850875</v>
      </c>
      <c r="F32" s="6">
        <v>1.779801E-10</v>
      </c>
      <c r="G32" s="7">
        <f t="shared" si="2"/>
        <v>1.7964414235730874E-10</v>
      </c>
      <c r="H32" s="7">
        <f t="shared" si="13"/>
        <v>1.6640423573087478E-12</v>
      </c>
      <c r="I32" s="7">
        <v>0.9009128617</v>
      </c>
      <c r="J32" s="23">
        <f t="shared" si="3"/>
        <v>0.9349597833177686</v>
      </c>
      <c r="K32" s="3">
        <v>1.779561E-10</v>
      </c>
      <c r="L32" s="4">
        <f t="shared" si="4"/>
        <v>2.1693659177183513E-10</v>
      </c>
      <c r="M32" s="4">
        <f t="shared" si="14"/>
        <v>3.898049177183513E-11</v>
      </c>
      <c r="N32" s="4">
        <v>1.087933974</v>
      </c>
      <c r="O32" s="4">
        <v>0.9168463</v>
      </c>
      <c r="P32" s="20">
        <f t="shared" si="5"/>
        <v>21.904554983973647</v>
      </c>
      <c r="Q32" s="3">
        <v>1.779488E-10</v>
      </c>
      <c r="R32" s="4">
        <f t="shared" si="6"/>
        <v>2.3746331660825734E-10</v>
      </c>
      <c r="S32" s="4">
        <f t="shared" si="15"/>
        <v>5.951451660825734E-11</v>
      </c>
      <c r="T32" s="4">
        <v>1.190875212</v>
      </c>
      <c r="U32" s="20">
        <f t="shared" si="7"/>
        <v>33.4447417505807</v>
      </c>
      <c r="V32" s="3">
        <v>1.779475E-10</v>
      </c>
      <c r="W32" s="4">
        <f t="shared" si="8"/>
        <v>2.0922885681902924E-10</v>
      </c>
      <c r="X32" s="4">
        <f t="shared" si="16"/>
        <v>3.128135681902924E-11</v>
      </c>
      <c r="Y32" s="29">
        <v>1.049279791</v>
      </c>
      <c r="Z32" s="20">
        <f t="shared" si="9"/>
        <v>17.578980777492937</v>
      </c>
      <c r="AA32" s="3"/>
      <c r="AB32" s="4">
        <f t="shared" si="10"/>
        <v>0</v>
      </c>
      <c r="AC32" s="4">
        <f t="shared" si="17"/>
        <v>0</v>
      </c>
      <c r="AD32" s="4"/>
      <c r="AE32" s="20" t="e">
        <f t="shared" si="11"/>
        <v>#DIV/0!</v>
      </c>
    </row>
    <row r="33" spans="1:31" ht="12.75">
      <c r="A33" s="3">
        <v>1.000448E-10</v>
      </c>
      <c r="B33" s="4">
        <f t="shared" si="0"/>
        <v>1.542760871912213E-10</v>
      </c>
      <c r="C33" s="4">
        <f t="shared" si="12"/>
        <v>5.423128719122131E-11</v>
      </c>
      <c r="D33" s="4">
        <v>0.7736924198</v>
      </c>
      <c r="E33" s="20">
        <f t="shared" si="1"/>
        <v>54.20700245412186</v>
      </c>
      <c r="F33" s="6">
        <v>1.000459E-10</v>
      </c>
      <c r="G33" s="7">
        <f t="shared" si="2"/>
        <v>1.013926033735417E-10</v>
      </c>
      <c r="H33" s="7">
        <f t="shared" si="13"/>
        <v>1.3467033735417014E-12</v>
      </c>
      <c r="I33" s="7">
        <v>0.508482488</v>
      </c>
      <c r="J33" s="23">
        <f t="shared" si="3"/>
        <v>1.3460855202878892</v>
      </c>
      <c r="K33" s="3">
        <v>1.000444E-10</v>
      </c>
      <c r="L33" s="4">
        <f t="shared" si="4"/>
        <v>1.4240561626363728E-10</v>
      </c>
      <c r="M33" s="4">
        <f t="shared" si="14"/>
        <v>4.2361216263637273E-11</v>
      </c>
      <c r="N33" s="4">
        <v>0.7141621741</v>
      </c>
      <c r="O33" s="4">
        <v>0.9168718</v>
      </c>
      <c r="P33" s="20">
        <f t="shared" si="5"/>
        <v>42.34241623083078</v>
      </c>
      <c r="Q33" s="3">
        <v>1.00044E-10</v>
      </c>
      <c r="R33" s="4">
        <f t="shared" si="6"/>
        <v>1.5600156695789334E-10</v>
      </c>
      <c r="S33" s="4">
        <f t="shared" si="15"/>
        <v>5.595756695789333E-11</v>
      </c>
      <c r="T33" s="4">
        <v>0.7823456767</v>
      </c>
      <c r="U33" s="20">
        <f t="shared" si="7"/>
        <v>55.93295645705223</v>
      </c>
      <c r="V33" s="3">
        <v>1.000439E-10</v>
      </c>
      <c r="W33" s="4">
        <f t="shared" si="8"/>
        <v>1.3506544554616108E-10</v>
      </c>
      <c r="X33" s="4">
        <f t="shared" si="16"/>
        <v>3.5021545546161075E-11</v>
      </c>
      <c r="Y33" s="29">
        <v>0.6773513206</v>
      </c>
      <c r="Z33" s="20">
        <f t="shared" si="9"/>
        <v>35.00617783409191</v>
      </c>
      <c r="AA33" s="3"/>
      <c r="AB33" s="4">
        <f t="shared" si="10"/>
        <v>0</v>
      </c>
      <c r="AC33" s="4">
        <f t="shared" si="17"/>
        <v>0</v>
      </c>
      <c r="AD33" s="4"/>
      <c r="AE33" s="20" t="e">
        <f t="shared" si="11"/>
        <v>#DIV/0!</v>
      </c>
    </row>
    <row r="34" spans="1:31" ht="12.75">
      <c r="A34" s="3">
        <v>5.626413E-11</v>
      </c>
      <c r="B34" s="4">
        <f t="shared" si="0"/>
        <v>1.1140326012197294E-10</v>
      </c>
      <c r="C34" s="4">
        <f t="shared" si="12"/>
        <v>5.513913012197294E-11</v>
      </c>
      <c r="D34" s="4">
        <v>0.5586857916</v>
      </c>
      <c r="E34" s="20">
        <f t="shared" si="1"/>
        <v>98.00050249061515</v>
      </c>
      <c r="F34" s="6">
        <v>5.626564E-11</v>
      </c>
      <c r="G34" s="7">
        <f t="shared" si="2"/>
        <v>5.7430780585651234E-11</v>
      </c>
      <c r="H34" s="7">
        <f t="shared" si="13"/>
        <v>1.1651405856512343E-12</v>
      </c>
      <c r="I34" s="7">
        <v>0.2880145615</v>
      </c>
      <c r="J34" s="23">
        <f t="shared" si="3"/>
        <v>2.0707852708175616</v>
      </c>
      <c r="K34" s="3">
        <v>5.626368E-11</v>
      </c>
      <c r="L34" s="4">
        <f t="shared" si="4"/>
        <v>1.003583442382416E-10</v>
      </c>
      <c r="M34" s="4">
        <f t="shared" si="14"/>
        <v>4.4094664238241604E-11</v>
      </c>
      <c r="N34" s="4">
        <v>0.5032956929</v>
      </c>
      <c r="O34" s="4">
        <v>0.9168437</v>
      </c>
      <c r="P34" s="20">
        <f t="shared" si="5"/>
        <v>78.3714542636415</v>
      </c>
      <c r="Q34" s="3">
        <v>5.626311E-11</v>
      </c>
      <c r="R34" s="4">
        <f t="shared" si="6"/>
        <v>1.1030073493389872E-10</v>
      </c>
      <c r="S34" s="4">
        <f t="shared" si="15"/>
        <v>5.403762493389872E-11</v>
      </c>
      <c r="T34" s="4">
        <v>0.5531566432</v>
      </c>
      <c r="U34" s="20">
        <f t="shared" si="7"/>
        <v>96.04450399897681</v>
      </c>
      <c r="V34" s="3">
        <v>5.6263E-11</v>
      </c>
      <c r="W34" s="4">
        <f t="shared" si="8"/>
        <v>9.265967092585884E-11</v>
      </c>
      <c r="X34" s="4">
        <f t="shared" si="16"/>
        <v>3.6396670925858835E-11</v>
      </c>
      <c r="Y34" s="29">
        <v>0.4646869539</v>
      </c>
      <c r="Z34" s="20">
        <f t="shared" si="9"/>
        <v>64.69024212334719</v>
      </c>
      <c r="AA34" s="3"/>
      <c r="AB34" s="4">
        <f t="shared" si="10"/>
        <v>0</v>
      </c>
      <c r="AC34" s="4">
        <f t="shared" si="17"/>
        <v>0</v>
      </c>
      <c r="AD34" s="4"/>
      <c r="AE34" s="20" t="e">
        <f t="shared" si="11"/>
        <v>#DIV/0!</v>
      </c>
    </row>
    <row r="35" spans="1:31" ht="12.75">
      <c r="A35" s="3">
        <v>3.164651E-11</v>
      </c>
      <c r="B35" s="4">
        <f t="shared" si="0"/>
        <v>8.74673959685241E-11</v>
      </c>
      <c r="C35" s="4">
        <f t="shared" si="12"/>
        <v>5.5820885968524106E-11</v>
      </c>
      <c r="D35" s="4">
        <v>0.4386477676</v>
      </c>
      <c r="E35" s="20">
        <f t="shared" si="1"/>
        <v>176.3887580922007</v>
      </c>
      <c r="F35" s="6">
        <v>3.164818E-11</v>
      </c>
      <c r="G35" s="7">
        <f t="shared" si="2"/>
        <v>3.2680472486132855E-11</v>
      </c>
      <c r="H35" s="7">
        <f t="shared" si="13"/>
        <v>1.0322924861328571E-12</v>
      </c>
      <c r="I35" s="7">
        <v>0.1638921125</v>
      </c>
      <c r="J35" s="23">
        <f t="shared" si="3"/>
        <v>3.261775198867224</v>
      </c>
      <c r="K35" s="3">
        <v>3.164607E-11</v>
      </c>
      <c r="L35" s="4">
        <f t="shared" si="4"/>
        <v>7.672356858141343E-11</v>
      </c>
      <c r="M35" s="4">
        <f t="shared" si="14"/>
        <v>4.5077498581413424E-11</v>
      </c>
      <c r="N35" s="4">
        <v>0.3847676235</v>
      </c>
      <c r="O35" s="4">
        <v>0.9168328</v>
      </c>
      <c r="P35" s="20">
        <f t="shared" si="5"/>
        <v>142.44264321419192</v>
      </c>
      <c r="Q35" s="3">
        <v>3.164543E-11</v>
      </c>
      <c r="R35" s="4">
        <f t="shared" si="6"/>
        <v>8.453529857994453E-11</v>
      </c>
      <c r="S35" s="4">
        <f t="shared" si="15"/>
        <v>5.2889868579944534E-11</v>
      </c>
      <c r="T35" s="4">
        <v>0.4239433402</v>
      </c>
      <c r="U35" s="20">
        <f t="shared" si="7"/>
        <v>167.13272210219463</v>
      </c>
      <c r="V35" s="3">
        <v>3.164527E-11</v>
      </c>
      <c r="W35" s="4">
        <f t="shared" si="8"/>
        <v>6.880975341287165E-11</v>
      </c>
      <c r="X35" s="4">
        <f t="shared" si="16"/>
        <v>3.7164483412871655E-11</v>
      </c>
      <c r="Y35" s="29">
        <v>0.3450799511</v>
      </c>
      <c r="Z35" s="20">
        <f t="shared" si="9"/>
        <v>117.44087951492168</v>
      </c>
      <c r="AA35" s="3"/>
      <c r="AB35" s="4">
        <f t="shared" si="10"/>
        <v>0</v>
      </c>
      <c r="AC35" s="4">
        <f t="shared" si="17"/>
        <v>0</v>
      </c>
      <c r="AD35" s="4"/>
      <c r="AE35" s="20" t="e">
        <f t="shared" si="11"/>
        <v>#DIV/0!</v>
      </c>
    </row>
    <row r="36" spans="1:31" ht="12.75">
      <c r="A36" s="3">
        <v>1.779603E-11</v>
      </c>
      <c r="B36" s="4">
        <f t="shared" si="0"/>
        <v>7.378550607151406E-11</v>
      </c>
      <c r="C36" s="4">
        <f t="shared" si="12"/>
        <v>5.5989476071514055E-11</v>
      </c>
      <c r="D36" s="4">
        <v>0.3700332811</v>
      </c>
      <c r="E36" s="20">
        <f t="shared" si="1"/>
        <v>314.617788751278</v>
      </c>
      <c r="F36" s="6">
        <v>1.77976E-11</v>
      </c>
      <c r="G36" s="7">
        <f t="shared" si="2"/>
        <v>1.879060698225911E-11</v>
      </c>
      <c r="H36" s="7">
        <f t="shared" si="13"/>
        <v>9.930069822591104E-13</v>
      </c>
      <c r="I36" s="7">
        <v>0.09423463124</v>
      </c>
      <c r="J36" s="23">
        <f t="shared" si="3"/>
        <v>5.579443196043907</v>
      </c>
      <c r="K36" s="3">
        <v>1.779551E-11</v>
      </c>
      <c r="L36" s="4">
        <f t="shared" si="4"/>
        <v>6.325825302710924E-11</v>
      </c>
      <c r="M36" s="4">
        <f t="shared" si="14"/>
        <v>4.5462743027109246E-11</v>
      </c>
      <c r="N36" s="4">
        <v>0.3172392543</v>
      </c>
      <c r="O36" s="4">
        <v>0.9168508</v>
      </c>
      <c r="P36" s="20">
        <f t="shared" si="5"/>
        <v>255.47311106627038</v>
      </c>
      <c r="Q36" s="3">
        <v>1.779491E-11</v>
      </c>
      <c r="R36" s="4">
        <f t="shared" si="6"/>
        <v>6.938779015933577E-11</v>
      </c>
      <c r="S36" s="4">
        <f t="shared" si="15"/>
        <v>5.1592880159335764E-11</v>
      </c>
      <c r="T36" s="4">
        <v>0.3479787973</v>
      </c>
      <c r="U36" s="20">
        <f t="shared" si="7"/>
        <v>289.9305484508534</v>
      </c>
      <c r="V36" s="3">
        <v>1.779474E-11</v>
      </c>
      <c r="W36" s="4">
        <f t="shared" si="8"/>
        <v>5.532237368936409E-11</v>
      </c>
      <c r="X36" s="4">
        <f t="shared" si="16"/>
        <v>3.752763368936409E-11</v>
      </c>
      <c r="Y36" s="29">
        <v>0.2774409304</v>
      </c>
      <c r="Z36" s="20">
        <f t="shared" si="9"/>
        <v>210.89172243800186</v>
      </c>
      <c r="AA36" s="3"/>
      <c r="AB36" s="4">
        <f t="shared" si="10"/>
        <v>0</v>
      </c>
      <c r="AC36" s="4">
        <f t="shared" si="17"/>
        <v>0</v>
      </c>
      <c r="AD36" s="4"/>
      <c r="AE36" s="20" t="e">
        <f t="shared" si="11"/>
        <v>#DIV/0!</v>
      </c>
    </row>
    <row r="37" spans="1:31" ht="13.5" thickBot="1">
      <c r="A37" s="9">
        <v>1.000974E-11</v>
      </c>
      <c r="B37" s="10">
        <f>D37/$J$3</f>
        <v>6.602946924922175E-11</v>
      </c>
      <c r="C37" s="10">
        <f t="shared" si="12"/>
        <v>5.6019729249221754E-11</v>
      </c>
      <c r="D37" s="10">
        <v>0.3311368649</v>
      </c>
      <c r="E37" s="21">
        <f t="shared" si="1"/>
        <v>559.6521912579324</v>
      </c>
      <c r="F37" s="12">
        <v>1.001105E-11</v>
      </c>
      <c r="G37" s="13">
        <f t="shared" si="2"/>
        <v>1.0987500006776477E-11</v>
      </c>
      <c r="H37" s="13">
        <f t="shared" si="13"/>
        <v>9.764500067764772E-13</v>
      </c>
      <c r="I37" s="13">
        <v>0.05510215888</v>
      </c>
      <c r="J37" s="24">
        <f t="shared" si="3"/>
        <v>9.753722204728547</v>
      </c>
      <c r="K37" s="9">
        <v>1.000919E-11</v>
      </c>
      <c r="L37" s="10">
        <f t="shared" si="4"/>
        <v>5.578712597237471E-11</v>
      </c>
      <c r="M37" s="10">
        <f>L37-K37</f>
        <v>4.577793597237471E-11</v>
      </c>
      <c r="N37" s="10">
        <v>0.2797716566</v>
      </c>
      <c r="O37" s="10">
        <v>0.9168143</v>
      </c>
      <c r="P37" s="21">
        <f t="shared" si="5"/>
        <v>457.35904675977486</v>
      </c>
      <c r="Q37" s="9">
        <v>1.000851E-11</v>
      </c>
      <c r="R37" s="10">
        <f t="shared" si="6"/>
        <v>6.081678861185473E-11</v>
      </c>
      <c r="S37" s="10">
        <f t="shared" si="15"/>
        <v>5.080827861185473E-11</v>
      </c>
      <c r="T37" s="10">
        <v>0.3049953444</v>
      </c>
      <c r="U37" s="21">
        <f t="shared" si="7"/>
        <v>507.65077530875953</v>
      </c>
      <c r="V37" s="9">
        <v>1.00084E-11</v>
      </c>
      <c r="W37" s="10">
        <f t="shared" si="8"/>
        <v>4.7999461265277205E-11</v>
      </c>
      <c r="X37" s="10">
        <f t="shared" si="16"/>
        <v>3.7991061265277205E-11</v>
      </c>
      <c r="Y37" s="31">
        <v>0.240716627</v>
      </c>
      <c r="Z37" s="21">
        <f t="shared" si="9"/>
        <v>379.59175557808646</v>
      </c>
      <c r="AA37" s="9"/>
      <c r="AB37" s="10">
        <f>AD37/$J$3</f>
        <v>0</v>
      </c>
      <c r="AC37" s="10">
        <f t="shared" si="17"/>
        <v>0</v>
      </c>
      <c r="AD37" s="10"/>
      <c r="AE37" s="21" t="e">
        <f t="shared" si="11"/>
        <v>#DIV/0!</v>
      </c>
    </row>
  </sheetData>
  <mergeCells count="12">
    <mergeCell ref="V3:Y3"/>
    <mergeCell ref="AA3:AD3"/>
    <mergeCell ref="V2:Z2"/>
    <mergeCell ref="AA2:AE2"/>
    <mergeCell ref="K3:O3"/>
    <mergeCell ref="Q3:T3"/>
    <mergeCell ref="K2:P2"/>
    <mergeCell ref="Q2:U2"/>
    <mergeCell ref="F3:I3"/>
    <mergeCell ref="A3:D3"/>
    <mergeCell ref="A2:E2"/>
    <mergeCell ref="F2:J2"/>
  </mergeCells>
  <printOptions/>
  <pageMargins left="0.75" right="0.75" top="1" bottom="1" header="0.5" footer="0.5"/>
  <pageSetup horizontalDpi="409" verticalDpi="409" orientation="portrait" paperSize="9" r:id="rId1"/>
</worksheet>
</file>

<file path=xl/worksheets/sheet4.xml><?xml version="1.0" encoding="utf-8"?>
<worksheet xmlns="http://schemas.openxmlformats.org/spreadsheetml/2006/main" xmlns:r="http://schemas.openxmlformats.org/officeDocument/2006/relationships">
  <dimension ref="A2:AJ38"/>
  <sheetViews>
    <sheetView workbookViewId="0" topLeftCell="A1">
      <selection activeCell="E43" sqref="E43"/>
    </sheetView>
  </sheetViews>
  <sheetFormatPr defaultColWidth="9.140625" defaultRowHeight="12.75"/>
  <cols>
    <col min="1" max="1" width="11.00390625" style="1" bestFit="1" customWidth="1"/>
    <col min="2" max="2" width="10.421875" style="1" bestFit="1" customWidth="1"/>
    <col min="3" max="5" width="11.00390625" style="1" bestFit="1" customWidth="1"/>
    <col min="6" max="6" width="11.00390625" style="2" bestFit="1" customWidth="1"/>
    <col min="7" max="7" width="10.421875" style="2" bestFit="1" customWidth="1"/>
    <col min="8" max="8" width="10.421875" style="2" customWidth="1"/>
    <col min="9" max="11" width="11.00390625" style="2" bestFit="1" customWidth="1"/>
    <col min="12" max="12" width="10.421875" style="2" bestFit="1" customWidth="1"/>
    <col min="13" max="13" width="10.421875" style="2" customWidth="1"/>
    <col min="14" max="16" width="11.00390625" style="2" bestFit="1" customWidth="1"/>
    <col min="17" max="17" width="10.421875" style="2" bestFit="1" customWidth="1"/>
    <col min="18" max="18" width="11.7109375" style="2" customWidth="1"/>
    <col min="19" max="21" width="11.00390625" style="2" bestFit="1" customWidth="1"/>
    <col min="22" max="22" width="12.00390625" style="2" customWidth="1"/>
    <col min="23" max="23" width="11.28125" style="2" customWidth="1"/>
    <col min="24" max="26" width="11.00390625" style="2" bestFit="1" customWidth="1"/>
    <col min="27" max="27" width="10.421875" style="2" bestFit="1" customWidth="1"/>
    <col min="28" max="28" width="10.421875" style="2" customWidth="1"/>
    <col min="29" max="30" width="11.00390625" style="2" bestFit="1" customWidth="1"/>
    <col min="31" max="31" width="11.00390625" style="2" customWidth="1"/>
    <col min="32" max="32" width="10.8515625" style="2" customWidth="1"/>
    <col min="33" max="33" width="11.8515625" style="2" customWidth="1"/>
    <col min="34" max="34" width="12.421875" style="2" customWidth="1"/>
    <col min="35" max="35" width="12.00390625" style="2" customWidth="1"/>
    <col min="36" max="36" width="16.140625" style="2" customWidth="1"/>
    <col min="37" max="16384" width="9.140625" style="2" customWidth="1"/>
  </cols>
  <sheetData>
    <row r="1" ht="13.5" thickBot="1"/>
    <row r="2" spans="1:35" ht="12.75">
      <c r="A2" s="38" t="s">
        <v>24</v>
      </c>
      <c r="B2" s="39"/>
      <c r="C2" s="39"/>
      <c r="D2" s="39"/>
      <c r="E2" s="40"/>
      <c r="F2" s="41" t="s">
        <v>15</v>
      </c>
      <c r="G2" s="42"/>
      <c r="H2" s="42"/>
      <c r="I2" s="42"/>
      <c r="J2" s="43"/>
      <c r="K2" s="38" t="s">
        <v>20</v>
      </c>
      <c r="L2" s="39"/>
      <c r="M2" s="39"/>
      <c r="N2" s="39"/>
      <c r="O2" s="40"/>
      <c r="P2" s="38" t="s">
        <v>21</v>
      </c>
      <c r="Q2" s="39"/>
      <c r="R2" s="39"/>
      <c r="S2" s="39"/>
      <c r="T2" s="40"/>
      <c r="U2" s="38" t="s">
        <v>22</v>
      </c>
      <c r="V2" s="39"/>
      <c r="W2" s="39"/>
      <c r="X2" s="39"/>
      <c r="Y2" s="40"/>
      <c r="Z2" s="38" t="s">
        <v>23</v>
      </c>
      <c r="AA2" s="39"/>
      <c r="AB2" s="39"/>
      <c r="AC2" s="39"/>
      <c r="AD2" s="40"/>
      <c r="AE2" s="38" t="s">
        <v>14</v>
      </c>
      <c r="AF2" s="39"/>
      <c r="AG2" s="39"/>
      <c r="AH2" s="39"/>
      <c r="AI2" s="40"/>
    </row>
    <row r="3" spans="1:35" ht="12.75">
      <c r="A3" s="36" t="s">
        <v>4</v>
      </c>
      <c r="B3" s="37"/>
      <c r="C3" s="37"/>
      <c r="D3" s="37"/>
      <c r="E3" s="5">
        <f>(I5-I37)/(F5-F37)</f>
        <v>5014986015.564602</v>
      </c>
      <c r="F3" s="34" t="s">
        <v>4</v>
      </c>
      <c r="G3" s="35"/>
      <c r="H3" s="35"/>
      <c r="I3" s="35"/>
      <c r="J3" s="8">
        <f>(I5-I37)/(F5-F37)</f>
        <v>5014986015.564602</v>
      </c>
      <c r="K3" s="36" t="s">
        <v>4</v>
      </c>
      <c r="L3" s="37"/>
      <c r="M3" s="37"/>
      <c r="N3" s="37"/>
      <c r="O3" s="5">
        <f>(I5-I37)/(F5-F37)</f>
        <v>5014986015.564602</v>
      </c>
      <c r="P3" s="36" t="s">
        <v>4</v>
      </c>
      <c r="Q3" s="37"/>
      <c r="R3" s="37"/>
      <c r="S3" s="37"/>
      <c r="T3" s="5">
        <f>(I5-I37)/(F5-F37)</f>
        <v>5014986015.564602</v>
      </c>
      <c r="U3" s="36" t="s">
        <v>4</v>
      </c>
      <c r="V3" s="37"/>
      <c r="W3" s="37"/>
      <c r="X3" s="37"/>
      <c r="Y3" s="5">
        <f>(I5-I37)/(F5-F37)</f>
        <v>5014986015.564602</v>
      </c>
      <c r="Z3" s="36" t="s">
        <v>4</v>
      </c>
      <c r="AA3" s="37"/>
      <c r="AB3" s="37"/>
      <c r="AC3" s="37"/>
      <c r="AD3" s="5">
        <f>(I5-I37)/(F5-F37)</f>
        <v>5014986015.564602</v>
      </c>
      <c r="AE3" s="36" t="s">
        <v>4</v>
      </c>
      <c r="AF3" s="37"/>
      <c r="AG3" s="37"/>
      <c r="AH3" s="37"/>
      <c r="AI3" s="5"/>
    </row>
    <row r="4" spans="1:36" ht="13.5" thickBot="1">
      <c r="A4" s="9" t="s">
        <v>1</v>
      </c>
      <c r="B4" s="10" t="s">
        <v>10</v>
      </c>
      <c r="C4" s="10" t="s">
        <v>13</v>
      </c>
      <c r="D4" s="10" t="s">
        <v>2</v>
      </c>
      <c r="E4" s="11" t="s">
        <v>9</v>
      </c>
      <c r="F4" s="12" t="s">
        <v>1</v>
      </c>
      <c r="G4" s="13" t="s">
        <v>10</v>
      </c>
      <c r="H4" s="13" t="s">
        <v>13</v>
      </c>
      <c r="I4" s="13" t="s">
        <v>2</v>
      </c>
      <c r="J4" s="14" t="s">
        <v>9</v>
      </c>
      <c r="K4" s="9" t="s">
        <v>1</v>
      </c>
      <c r="L4" s="10" t="s">
        <v>10</v>
      </c>
      <c r="M4" s="10" t="s">
        <v>13</v>
      </c>
      <c r="N4" s="10" t="s">
        <v>2</v>
      </c>
      <c r="O4" s="11" t="s">
        <v>9</v>
      </c>
      <c r="P4" s="9" t="s">
        <v>1</v>
      </c>
      <c r="Q4" s="10" t="s">
        <v>10</v>
      </c>
      <c r="R4" s="10" t="s">
        <v>13</v>
      </c>
      <c r="S4" s="10" t="s">
        <v>2</v>
      </c>
      <c r="T4" s="11" t="s">
        <v>9</v>
      </c>
      <c r="U4" s="9" t="s">
        <v>1</v>
      </c>
      <c r="V4" s="10" t="s">
        <v>10</v>
      </c>
      <c r="W4" s="10" t="s">
        <v>13</v>
      </c>
      <c r="X4" s="10" t="s">
        <v>2</v>
      </c>
      <c r="Y4" s="11" t="s">
        <v>9</v>
      </c>
      <c r="Z4" s="9" t="s">
        <v>1</v>
      </c>
      <c r="AA4" s="10" t="s">
        <v>10</v>
      </c>
      <c r="AB4" s="10" t="s">
        <v>13</v>
      </c>
      <c r="AC4" s="10" t="s">
        <v>2</v>
      </c>
      <c r="AD4" s="11" t="s">
        <v>9</v>
      </c>
      <c r="AE4" s="9" t="s">
        <v>1</v>
      </c>
      <c r="AF4" s="10" t="s">
        <v>10</v>
      </c>
      <c r="AG4" s="10" t="s">
        <v>13</v>
      </c>
      <c r="AH4" s="10" t="s">
        <v>2</v>
      </c>
      <c r="AI4" s="11" t="s">
        <v>9</v>
      </c>
      <c r="AJ4" s="2" t="s">
        <v>33</v>
      </c>
    </row>
    <row r="5" spans="1:36" ht="12.75">
      <c r="A5" s="15">
        <v>0.001000001</v>
      </c>
      <c r="B5" s="16">
        <f>D5/$J$3</f>
        <v>0.0009541173018527956</v>
      </c>
      <c r="C5" s="16">
        <f>B5-A5</f>
        <v>-4.588369814720436E-05</v>
      </c>
      <c r="D5" s="16">
        <v>4784884.926</v>
      </c>
      <c r="E5" s="19">
        <f>(B5-A5)/A5*100</f>
        <v>-4.58836522635521</v>
      </c>
      <c r="F5" s="17">
        <v>0.001000033</v>
      </c>
      <c r="G5" s="18">
        <f>I5/$J$3</f>
        <v>0.0010000330009764503</v>
      </c>
      <c r="H5" s="26">
        <f>G5-F5</f>
        <v>9.76450257456074E-13</v>
      </c>
      <c r="I5" s="18">
        <v>5015151.515</v>
      </c>
      <c r="J5" s="22">
        <f>(G5-F5)/F5*100</f>
        <v>9.764180356608973E-08</v>
      </c>
      <c r="K5" s="15">
        <v>0.001000009</v>
      </c>
      <c r="L5" s="16">
        <f>N5/$J$3</f>
        <v>0.001042926768243672</v>
      </c>
      <c r="M5" s="16">
        <f>L5-K5</f>
        <v>4.2917768243671975E-05</v>
      </c>
      <c r="N5" s="16">
        <v>5230263.158</v>
      </c>
      <c r="O5" s="19">
        <f>(L5-K5)/K5*100</f>
        <v>4.291738198723409</v>
      </c>
      <c r="P5" s="15">
        <v>0.001000006</v>
      </c>
      <c r="Q5" s="16">
        <f>S5/$J$3</f>
        <v>0.0009774625031428175</v>
      </c>
      <c r="R5" s="16">
        <f>Q5-P5</f>
        <v>-2.2543496857182436E-05</v>
      </c>
      <c r="S5" s="16">
        <v>4901960.784</v>
      </c>
      <c r="T5" s="19">
        <f>(Q5-P5)/P5*100</f>
        <v>-2.254336159701286</v>
      </c>
      <c r="U5" s="15">
        <v>0.001000003</v>
      </c>
      <c r="V5" s="16">
        <f>X5/$J$3</f>
        <v>0.0010010400835454394</v>
      </c>
      <c r="W5" s="16">
        <f>V5-U5</f>
        <v>1.0370835454394031E-06</v>
      </c>
      <c r="X5" s="16">
        <v>5020202.02</v>
      </c>
      <c r="Y5" s="19">
        <f>(V5-U5)/U5*100</f>
        <v>0.10370804341981006</v>
      </c>
      <c r="Z5" s="15">
        <v>0.001</v>
      </c>
      <c r="AA5" s="16">
        <f>AC5/$J$3</f>
        <v>0.0009970117532694825</v>
      </c>
      <c r="AB5" s="16">
        <f>AA5-Z5</f>
        <v>-2.9882467305175197E-06</v>
      </c>
      <c r="AC5" s="16">
        <v>5000000</v>
      </c>
      <c r="AD5" s="19">
        <f>(AA5-Z5)/Z5*100</f>
        <v>-0.298824673051752</v>
      </c>
      <c r="AE5" s="15">
        <v>0.001000015</v>
      </c>
      <c r="AF5" s="16">
        <v>0.0009774625031428175</v>
      </c>
      <c r="AG5" s="16">
        <v>-2.255249685718247E-05</v>
      </c>
      <c r="AH5" s="16">
        <v>4901960.784</v>
      </c>
      <c r="AI5" s="19">
        <v>-2.255215857480385</v>
      </c>
      <c r="AJ5" s="32">
        <f aca="true" t="shared" si="0" ref="AJ5:AJ36">AVERAGE(B5,L5,Q5,V5,AA5)</f>
        <v>0.0009945116820108415</v>
      </c>
    </row>
    <row r="6" spans="1:36" ht="12.75">
      <c r="A6" s="3">
        <v>0.0005624038</v>
      </c>
      <c r="B6" s="4">
        <f aca="true" t="shared" si="1" ref="B6:B36">D6/$J$3</f>
        <v>0.00053892527209684</v>
      </c>
      <c r="C6" s="4">
        <f>B6-A6</f>
        <v>-2.347852790316005E-05</v>
      </c>
      <c r="D6" s="4">
        <v>2702702.703</v>
      </c>
      <c r="E6" s="20">
        <f aca="true" t="shared" si="2" ref="E6:E37">(B6-A6)/A6*100</f>
        <v>-4.174674478223663</v>
      </c>
      <c r="F6" s="6">
        <v>0.0005624461</v>
      </c>
      <c r="G6" s="7">
        <f aca="true" t="shared" si="3" ref="G6:G36">I6/$J$3</f>
        <v>0.0005626505735494711</v>
      </c>
      <c r="H6" s="7">
        <f>G6-F6</f>
        <v>2.044735494710799E-07</v>
      </c>
      <c r="I6" s="7">
        <v>2821684.758</v>
      </c>
      <c r="J6" s="23">
        <f aca="true" t="shared" si="4" ref="J6:J37">(G6-F6)/F6*100</f>
        <v>0.036354336792641974</v>
      </c>
      <c r="K6" s="3">
        <v>0.0005624142</v>
      </c>
      <c r="L6" s="4">
        <f aca="true" t="shared" si="5" ref="L6:L36">N6/$J$3</f>
        <v>0.0005864775020053318</v>
      </c>
      <c r="M6" s="4">
        <f>L6-K6</f>
        <v>2.4063302005331824E-05</v>
      </c>
      <c r="N6" s="4">
        <v>2941176.471</v>
      </c>
      <c r="O6" s="20">
        <f aca="true" t="shared" si="6" ref="O6:O37">(L6-K6)/K6*100</f>
        <v>4.278572981502214</v>
      </c>
      <c r="P6" s="3">
        <v>0.0005624102</v>
      </c>
      <c r="Q6" s="4">
        <f aca="true" t="shared" si="7" ref="Q6:Q36">S6/$J$3</f>
        <v>0.0005487166258209782</v>
      </c>
      <c r="R6" s="4">
        <f>Q6-P6</f>
        <v>-1.3693574179021771E-05</v>
      </c>
      <c r="S6" s="4">
        <v>2751806.205</v>
      </c>
      <c r="T6" s="20">
        <f aca="true" t="shared" si="8" ref="T6:T37">(Q6-P6)/P6*100</f>
        <v>-2.434801889976706</v>
      </c>
      <c r="U6" s="3">
        <v>0.0005624064</v>
      </c>
      <c r="V6" s="4">
        <f aca="true" t="shared" si="9" ref="V6:V33">X6/$J$3</f>
        <v>0.0005645636662221572</v>
      </c>
      <c r="W6" s="4">
        <f>V6-U6</f>
        <v>2.1572662221571934E-06</v>
      </c>
      <c r="X6" s="4">
        <v>2831278.891</v>
      </c>
      <c r="Y6" s="20">
        <f aca="true" t="shared" si="10" ref="Y6:Y37">(V6-U6)/U6*100</f>
        <v>0.383577822399815</v>
      </c>
      <c r="Z6" s="3">
        <v>0.0005624032</v>
      </c>
      <c r="AA6" s="4">
        <f aca="true" t="shared" si="11" ref="AA6:AA36">AC6/$J$3</f>
        <v>0.0005632834764110442</v>
      </c>
      <c r="AB6" s="4">
        <f>AA6-Z6</f>
        <v>8.802764110442049E-07</v>
      </c>
      <c r="AC6" s="4">
        <v>2824858.757</v>
      </c>
      <c r="AD6" s="20">
        <f aca="true" t="shared" si="12" ref="AD6:AD37">(AA6-Z6)/Z6*100</f>
        <v>0.15652051962794752</v>
      </c>
      <c r="AE6" s="3">
        <v>0.0005624221</v>
      </c>
      <c r="AF6" s="4">
        <v>0.0005478086555921744</v>
      </c>
      <c r="AG6" s="4">
        <v>-1.4613444407825553E-05</v>
      </c>
      <c r="AH6" s="4">
        <v>2747252.747</v>
      </c>
      <c r="AI6" s="20">
        <v>-2.5983055089452485</v>
      </c>
      <c r="AJ6" s="33">
        <f t="shared" si="0"/>
        <v>0.0005603933085112703</v>
      </c>
    </row>
    <row r="7" spans="1:36" ht="12.75">
      <c r="A7" s="3">
        <v>0.0003162807</v>
      </c>
      <c r="B7" s="4">
        <f t="shared" si="1"/>
        <v>0.0003042458667411104</v>
      </c>
      <c r="C7" s="4">
        <f aca="true" t="shared" si="13" ref="C7:C37">B7-A7</f>
        <v>-1.2034833258889636E-05</v>
      </c>
      <c r="D7" s="4">
        <v>1525788.767</v>
      </c>
      <c r="E7" s="20">
        <f t="shared" si="2"/>
        <v>-3.8051114908022003</v>
      </c>
      <c r="F7" s="6">
        <v>0.0003163281</v>
      </c>
      <c r="G7" s="7">
        <f t="shared" si="3"/>
        <v>0.0003175196666666533</v>
      </c>
      <c r="H7" s="7">
        <f aca="true" t="shared" si="14" ref="H7:H37">G7-F7</f>
        <v>1.1915666666533213E-06</v>
      </c>
      <c r="I7" s="7">
        <v>1592356.688</v>
      </c>
      <c r="J7" s="23">
        <f t="shared" si="4"/>
        <v>0.37668694834677074</v>
      </c>
      <c r="K7" s="3">
        <v>0.0003162921</v>
      </c>
      <c r="L7" s="4">
        <f t="shared" si="5"/>
        <v>0.0003303564258919434</v>
      </c>
      <c r="M7" s="4">
        <f aca="true" t="shared" si="15" ref="M7:M36">L7-K7</f>
        <v>1.4064325891943415E-05</v>
      </c>
      <c r="N7" s="4">
        <v>1656732.856</v>
      </c>
      <c r="O7" s="20">
        <f t="shared" si="6"/>
        <v>4.446625727276595</v>
      </c>
      <c r="P7" s="3">
        <v>0.000316288</v>
      </c>
      <c r="Q7" s="4">
        <f t="shared" si="7"/>
        <v>0.0003100168122452808</v>
      </c>
      <c r="R7" s="4">
        <f aca="true" t="shared" si="16" ref="R7:R37">Q7-P7</f>
        <v>-6.271187754719237E-06</v>
      </c>
      <c r="S7" s="4">
        <v>1554729.978</v>
      </c>
      <c r="T7" s="20">
        <f t="shared" si="8"/>
        <v>-1.9827460272660475</v>
      </c>
      <c r="U7" s="3">
        <v>0.0003162829</v>
      </c>
      <c r="V7" s="4" t="e">
        <f t="shared" si="9"/>
        <v>#VALUE!</v>
      </c>
      <c r="W7" s="4" t="e">
        <f aca="true" t="shared" si="17" ref="W7:W33">V7-U7</f>
        <v>#VALUE!</v>
      </c>
      <c r="X7" s="4" t="s">
        <v>12</v>
      </c>
      <c r="Y7" s="20" t="e">
        <f t="shared" si="10"/>
        <v>#VALUE!</v>
      </c>
      <c r="Z7" s="3">
        <v>0.0003162803</v>
      </c>
      <c r="AA7" s="4">
        <f t="shared" si="11"/>
        <v>0.0003175196666666533</v>
      </c>
      <c r="AB7" s="4">
        <f aca="true" t="shared" si="18" ref="AB7:AB37">AA7-Z7</f>
        <v>1.2393666666533042E-06</v>
      </c>
      <c r="AC7" s="4">
        <v>1592356.688</v>
      </c>
      <c r="AD7" s="20">
        <f t="shared" si="12"/>
        <v>0.3918570542184588</v>
      </c>
      <c r="AE7" s="3">
        <v>0.0003163014</v>
      </c>
      <c r="AF7" s="4">
        <v>0.0003100168122452808</v>
      </c>
      <c r="AG7" s="4">
        <v>-6.284587754719199E-06</v>
      </c>
      <c r="AH7" s="4">
        <v>1554729.978</v>
      </c>
      <c r="AI7" s="20">
        <v>-1.9868984945116268</v>
      </c>
      <c r="AJ7" s="33" t="e">
        <f t="shared" si="0"/>
        <v>#VALUE!</v>
      </c>
    </row>
    <row r="8" spans="1:36" ht="12.75">
      <c r="A8" s="3">
        <v>0.0001778975</v>
      </c>
      <c r="B8" s="4">
        <f t="shared" si="1"/>
        <v>0.00017175074644809938</v>
      </c>
      <c r="C8" s="4">
        <f t="shared" si="13"/>
        <v>-6.1467535519006255E-06</v>
      </c>
      <c r="D8" s="4">
        <v>861327.5916</v>
      </c>
      <c r="E8" s="20">
        <f t="shared" si="2"/>
        <v>-3.4552219968805775</v>
      </c>
      <c r="F8" s="6">
        <v>0.0001779463</v>
      </c>
      <c r="G8" s="7">
        <f t="shared" si="3"/>
        <v>0.00017877217623687929</v>
      </c>
      <c r="H8" s="7">
        <f t="shared" si="14"/>
        <v>8.258762368792852E-07</v>
      </c>
      <c r="I8" s="7">
        <v>896539.9638</v>
      </c>
      <c r="J8" s="23">
        <f t="shared" si="4"/>
        <v>0.46411543082339174</v>
      </c>
      <c r="K8" s="3">
        <v>0.0001779098</v>
      </c>
      <c r="L8" s="4">
        <f t="shared" si="5"/>
        <v>0.0001860096554616172</v>
      </c>
      <c r="M8" s="4">
        <f t="shared" si="15"/>
        <v>8.099855461617198E-06</v>
      </c>
      <c r="N8" s="4">
        <v>932835.8209</v>
      </c>
      <c r="O8" s="20">
        <f t="shared" si="6"/>
        <v>4.552787683206433</v>
      </c>
      <c r="P8" s="3">
        <v>0.0001779057</v>
      </c>
      <c r="Q8" s="4">
        <f t="shared" si="7"/>
        <v>0.0001745140870550302</v>
      </c>
      <c r="R8" s="4">
        <f t="shared" si="16"/>
        <v>-3.391612944969813E-06</v>
      </c>
      <c r="S8" s="4">
        <v>875185.7061</v>
      </c>
      <c r="T8" s="20">
        <f t="shared" si="8"/>
        <v>-1.9064105000400848</v>
      </c>
      <c r="U8" s="3">
        <v>0.0001779005</v>
      </c>
      <c r="V8" s="4">
        <f t="shared" si="9"/>
        <v>0.0001793774055217825</v>
      </c>
      <c r="W8" s="4">
        <f t="shared" si="17"/>
        <v>1.4769055217825138E-06</v>
      </c>
      <c r="X8" s="4">
        <v>899575.1802</v>
      </c>
      <c r="Y8" s="20">
        <f t="shared" si="10"/>
        <v>0.8301862680445046</v>
      </c>
      <c r="Z8" s="3">
        <v>0.0001778971</v>
      </c>
      <c r="AA8" s="4">
        <f t="shared" si="11"/>
        <v>0.0001788042545117739</v>
      </c>
      <c r="AB8" s="4">
        <f t="shared" si="18"/>
        <v>9.071545117738961E-07</v>
      </c>
      <c r="AC8" s="4">
        <v>896700.8359</v>
      </c>
      <c r="AD8" s="20">
        <f t="shared" si="12"/>
        <v>0.5099321527860184</v>
      </c>
      <c r="AE8" s="3">
        <v>0.000177919</v>
      </c>
      <c r="AF8" s="4">
        <v>0.00017463886002509592</v>
      </c>
      <c r="AG8" s="4">
        <v>-3.2801399749040727E-06</v>
      </c>
      <c r="AH8" s="4">
        <v>875811.4408</v>
      </c>
      <c r="AI8" s="20">
        <v>-1.8436142148416261</v>
      </c>
      <c r="AJ8" s="33">
        <f t="shared" si="0"/>
        <v>0.00017809122979966065</v>
      </c>
    </row>
    <row r="9" spans="1:36" ht="12.75">
      <c r="A9" s="3">
        <v>0.0001000035</v>
      </c>
      <c r="B9" s="4">
        <f t="shared" si="1"/>
        <v>9.655357005925483E-05</v>
      </c>
      <c r="C9" s="4">
        <f t="shared" si="13"/>
        <v>-3.4499299407451776E-06</v>
      </c>
      <c r="D9" s="4">
        <v>484214.8036</v>
      </c>
      <c r="E9" s="20">
        <f t="shared" si="2"/>
        <v>-3.4498091974232676</v>
      </c>
      <c r="F9" s="6">
        <v>0.0001000062</v>
      </c>
      <c r="G9" s="7">
        <f t="shared" si="3"/>
        <v>0.00010063436899597848</v>
      </c>
      <c r="H9" s="7">
        <f t="shared" si="14"/>
        <v>6.281689959784743E-07</v>
      </c>
      <c r="I9" s="7">
        <v>504679.9532</v>
      </c>
      <c r="J9" s="23">
        <f t="shared" si="4"/>
        <v>0.6281300519152555</v>
      </c>
      <c r="K9" s="3">
        <v>0.0001000042</v>
      </c>
      <c r="L9" s="4">
        <f t="shared" si="5"/>
        <v>0.00010459839815544201</v>
      </c>
      <c r="M9" s="4">
        <f t="shared" si="15"/>
        <v>4.59419815544201E-06</v>
      </c>
      <c r="N9" s="4">
        <v>524559.504</v>
      </c>
      <c r="O9" s="20">
        <f t="shared" si="6"/>
        <v>4.594005207223306</v>
      </c>
      <c r="P9" s="3">
        <v>0.0001000039</v>
      </c>
      <c r="Q9" s="4">
        <f t="shared" si="7"/>
        <v>9.824717139206807E-05</v>
      </c>
      <c r="R9" s="4">
        <f t="shared" si="16"/>
        <v>-1.7567286079319376E-06</v>
      </c>
      <c r="S9" s="4">
        <v>492708.1906</v>
      </c>
      <c r="T9" s="20">
        <f t="shared" si="8"/>
        <v>-1.7566600981881082</v>
      </c>
      <c r="U9" s="3">
        <v>0.0001000036</v>
      </c>
      <c r="V9" s="4">
        <f t="shared" si="9"/>
        <v>0.0001009327758500266</v>
      </c>
      <c r="W9" s="4">
        <f t="shared" si="17"/>
        <v>9.291758500266017E-07</v>
      </c>
      <c r="X9" s="4">
        <v>506176.4594</v>
      </c>
      <c r="Y9" s="20">
        <f t="shared" si="10"/>
        <v>0.9291424009001693</v>
      </c>
      <c r="Z9" s="3">
        <v>0.0001000035</v>
      </c>
      <c r="AA9" s="4">
        <f t="shared" si="11"/>
        <v>0.00010059657513186565</v>
      </c>
      <c r="AB9" s="4">
        <f t="shared" si="18"/>
        <v>5.930751318656397E-07</v>
      </c>
      <c r="AC9" s="4">
        <v>504490.4175</v>
      </c>
      <c r="AD9" s="20">
        <f t="shared" si="12"/>
        <v>0.593054374962516</v>
      </c>
      <c r="AE9" s="3">
        <v>0.0001000047</v>
      </c>
      <c r="AF9" s="4">
        <v>9.821026718148292E-05</v>
      </c>
      <c r="AG9" s="4">
        <v>-1.7944328185170733E-06</v>
      </c>
      <c r="AH9" s="4">
        <v>492523.1165</v>
      </c>
      <c r="AI9" s="20">
        <v>-1.7943484841383188</v>
      </c>
      <c r="AJ9" s="33">
        <f t="shared" si="0"/>
        <v>0.00010018569811773143</v>
      </c>
    </row>
    <row r="10" spans="1:36" ht="12.75">
      <c r="A10" s="3">
        <v>5.624277E-05</v>
      </c>
      <c r="B10" s="4">
        <f t="shared" si="1"/>
        <v>5.431542890739914E-05</v>
      </c>
      <c r="C10" s="4">
        <f t="shared" si="13"/>
        <v>-1.9273410926008637E-06</v>
      </c>
      <c r="D10" s="4">
        <v>272391.1164</v>
      </c>
      <c r="E10" s="20">
        <f t="shared" si="2"/>
        <v>-3.4268246258156623</v>
      </c>
      <c r="F10" s="6">
        <v>5.624648E-05</v>
      </c>
      <c r="G10" s="7">
        <f t="shared" si="3"/>
        <v>5.6596995090133914E-05</v>
      </c>
      <c r="H10" s="7">
        <f t="shared" si="14"/>
        <v>3.5051509013391143E-07</v>
      </c>
      <c r="I10" s="7">
        <v>283833.1389</v>
      </c>
      <c r="J10" s="23">
        <f t="shared" si="4"/>
        <v>0.6231769350435998</v>
      </c>
      <c r="K10" s="3">
        <v>5.624375E-05</v>
      </c>
      <c r="L10" s="4">
        <f t="shared" si="5"/>
        <v>5.884521003330771E-05</v>
      </c>
      <c r="M10" s="4">
        <f t="shared" si="15"/>
        <v>2.60146003330771E-06</v>
      </c>
      <c r="N10" s="4">
        <v>295107.9054</v>
      </c>
      <c r="O10" s="20">
        <f t="shared" si="6"/>
        <v>4.6253317627429</v>
      </c>
      <c r="P10" s="3">
        <v>5.624353E-05</v>
      </c>
      <c r="Q10" s="4">
        <f t="shared" si="7"/>
        <v>5.519347229303045E-05</v>
      </c>
      <c r="R10" s="4">
        <f t="shared" si="16"/>
        <v>-1.050057706969552E-06</v>
      </c>
      <c r="S10" s="4">
        <v>276794.4917</v>
      </c>
      <c r="T10" s="20">
        <f t="shared" si="8"/>
        <v>-1.866984001483463</v>
      </c>
      <c r="U10" s="3">
        <v>5.624306E-05</v>
      </c>
      <c r="V10" s="4">
        <f t="shared" si="9"/>
        <v>5.687464527613214E-05</v>
      </c>
      <c r="W10" s="4">
        <f t="shared" si="17"/>
        <v>6.315852761321392E-07</v>
      </c>
      <c r="X10" s="4">
        <v>285225.5507</v>
      </c>
      <c r="Y10" s="20">
        <f t="shared" si="10"/>
        <v>1.1229568165959305</v>
      </c>
      <c r="Z10" s="3">
        <v>5.624279E-05</v>
      </c>
      <c r="AA10" s="4">
        <f t="shared" si="11"/>
        <v>5.6601697715410786E-05</v>
      </c>
      <c r="AB10" s="4">
        <f t="shared" si="18"/>
        <v>3.5890771541078324E-07</v>
      </c>
      <c r="AC10" s="4">
        <v>283856.7225</v>
      </c>
      <c r="AD10" s="20">
        <f t="shared" si="12"/>
        <v>0.6381399560917643</v>
      </c>
      <c r="AE10" s="3">
        <v>5.624438E-05</v>
      </c>
      <c r="AF10" s="4">
        <v>5.522393191934364E-05</v>
      </c>
      <c r="AG10" s="4">
        <v>-1.0204480806563603E-06</v>
      </c>
      <c r="AH10" s="4">
        <v>276947.2463</v>
      </c>
      <c r="AI10" s="20">
        <v>-1.8143111910138583</v>
      </c>
      <c r="AJ10" s="33">
        <f t="shared" si="0"/>
        <v>5.636609084505604E-05</v>
      </c>
    </row>
    <row r="11" spans="1:36" ht="12.75">
      <c r="A11" s="3">
        <v>3.162998E-05</v>
      </c>
      <c r="B11" s="4">
        <f t="shared" si="1"/>
        <v>3.0540186198855626E-05</v>
      </c>
      <c r="C11" s="4">
        <f t="shared" si="13"/>
        <v>-1.0897938011443734E-06</v>
      </c>
      <c r="D11" s="4">
        <v>153158.6067</v>
      </c>
      <c r="E11" s="20">
        <f t="shared" si="2"/>
        <v>-3.4454457484461685</v>
      </c>
      <c r="F11" s="6">
        <v>3.163405E-05</v>
      </c>
      <c r="G11" s="7">
        <f t="shared" si="3"/>
        <v>3.1831088522393037E-05</v>
      </c>
      <c r="H11" s="7">
        <f t="shared" si="14"/>
        <v>1.9703852239303743E-07</v>
      </c>
      <c r="I11" s="7">
        <v>159632.4638</v>
      </c>
      <c r="J11" s="23">
        <f t="shared" si="4"/>
        <v>0.6228684673414799</v>
      </c>
      <c r="K11" s="3">
        <v>3.163103E-05</v>
      </c>
      <c r="L11" s="4">
        <f t="shared" si="5"/>
        <v>3.3057496688021304E-05</v>
      </c>
      <c r="M11" s="4">
        <f t="shared" si="15"/>
        <v>1.4264666880213064E-06</v>
      </c>
      <c r="N11" s="4">
        <v>165782.8836</v>
      </c>
      <c r="O11" s="20">
        <f t="shared" si="6"/>
        <v>4.509706727922886</v>
      </c>
      <c r="P11" s="3">
        <v>3.163072E-05</v>
      </c>
      <c r="Q11" s="4">
        <f t="shared" si="7"/>
        <v>3.111953058605486E-05</v>
      </c>
      <c r="R11" s="4">
        <f t="shared" si="16"/>
        <v>-5.11189413945143E-07</v>
      </c>
      <c r="S11" s="4">
        <v>156064.0107</v>
      </c>
      <c r="T11" s="20">
        <f t="shared" si="8"/>
        <v>-1.6161169076933528</v>
      </c>
      <c r="U11" s="3">
        <v>3.163025E-05</v>
      </c>
      <c r="V11" s="4">
        <f t="shared" si="9"/>
        <v>3.197097686860631E-05</v>
      </c>
      <c r="W11" s="4">
        <f t="shared" si="17"/>
        <v>3.407268686063134E-07</v>
      </c>
      <c r="X11" s="4">
        <v>160334.0019</v>
      </c>
      <c r="Y11" s="20">
        <f t="shared" si="10"/>
        <v>1.077218386216718</v>
      </c>
      <c r="Z11" s="3">
        <v>3.162996E-05</v>
      </c>
      <c r="AA11" s="4">
        <f t="shared" si="11"/>
        <v>3.1812892838553287E-05</v>
      </c>
      <c r="AB11" s="4">
        <f t="shared" si="18"/>
        <v>1.82932838553289E-07</v>
      </c>
      <c r="AC11" s="4">
        <v>159541.2127</v>
      </c>
      <c r="AD11" s="20">
        <f t="shared" si="12"/>
        <v>0.5783530505675284</v>
      </c>
      <c r="AE11" s="3">
        <v>3.163181E-05</v>
      </c>
      <c r="AF11" s="4">
        <v>3.106739504685524E-05</v>
      </c>
      <c r="AG11" s="4">
        <v>-5.644149531447583E-07</v>
      </c>
      <c r="AH11" s="4">
        <v>155802.5517</v>
      </c>
      <c r="AI11" s="20">
        <v>-1.7843270844910817</v>
      </c>
      <c r="AJ11" s="33">
        <f t="shared" si="0"/>
        <v>3.170021663601828E-05</v>
      </c>
    </row>
    <row r="12" spans="1:36" ht="12.75">
      <c r="A12" s="3">
        <v>1.778948E-05</v>
      </c>
      <c r="B12" s="4">
        <f t="shared" si="1"/>
        <v>1.718396030667653E-05</v>
      </c>
      <c r="C12" s="4">
        <f t="shared" si="13"/>
        <v>-6.055196933234723E-07</v>
      </c>
      <c r="D12" s="4">
        <v>86177.32063</v>
      </c>
      <c r="E12" s="20">
        <f t="shared" si="2"/>
        <v>-3.4038077185138196</v>
      </c>
      <c r="F12" s="6">
        <v>1.779375E-05</v>
      </c>
      <c r="G12" s="7">
        <f t="shared" si="3"/>
        <v>1.7893591224680066E-05</v>
      </c>
      <c r="H12" s="7">
        <f t="shared" si="14"/>
        <v>9.984122468006742E-08</v>
      </c>
      <c r="I12" s="7">
        <v>89736.10976</v>
      </c>
      <c r="J12" s="23">
        <f t="shared" si="4"/>
        <v>0.5611027730527147</v>
      </c>
      <c r="K12" s="3">
        <v>1.77906E-05</v>
      </c>
      <c r="L12" s="4">
        <f t="shared" si="5"/>
        <v>1.8589218155477645E-05</v>
      </c>
      <c r="M12" s="4">
        <f t="shared" si="15"/>
        <v>7.986181554776463E-07</v>
      </c>
      <c r="N12" s="4">
        <v>93224.66909</v>
      </c>
      <c r="O12" s="20">
        <f t="shared" si="6"/>
        <v>4.488989440927492</v>
      </c>
      <c r="P12" s="3">
        <v>1.779028E-05</v>
      </c>
      <c r="Q12" s="4">
        <f t="shared" si="7"/>
        <v>1.7491172104519708E-05</v>
      </c>
      <c r="R12" s="4">
        <f t="shared" si="16"/>
        <v>-2.99107895480292E-07</v>
      </c>
      <c r="S12" s="4">
        <v>87717.9835</v>
      </c>
      <c r="T12" s="20">
        <f t="shared" si="8"/>
        <v>-1.68129953817642</v>
      </c>
      <c r="U12" s="3">
        <v>1.778984E-05</v>
      </c>
      <c r="V12" s="4">
        <f t="shared" si="9"/>
        <v>1.7969204013793157E-05</v>
      </c>
      <c r="W12" s="4">
        <f t="shared" si="17"/>
        <v>1.7936401379315756E-07</v>
      </c>
      <c r="X12" s="4">
        <v>90115.30684</v>
      </c>
      <c r="Y12" s="20">
        <f t="shared" si="10"/>
        <v>1.0082384877725576</v>
      </c>
      <c r="Z12" s="3">
        <v>1.778947E-05</v>
      </c>
      <c r="AA12" s="4">
        <f t="shared" si="11"/>
        <v>1.7916419597410253E-05</v>
      </c>
      <c r="AB12" s="4">
        <f t="shared" si="18"/>
        <v>1.2694959741025175E-07</v>
      </c>
      <c r="AC12" s="4">
        <v>89850.59373</v>
      </c>
      <c r="AD12" s="20">
        <f t="shared" si="12"/>
        <v>0.7136221450681316</v>
      </c>
      <c r="AE12" s="3">
        <v>1.77915E-05</v>
      </c>
      <c r="AF12" s="4">
        <v>1.7453808004317145E-05</v>
      </c>
      <c r="AG12" s="4">
        <v>-3.37691995682856E-07</v>
      </c>
      <c r="AH12" s="4">
        <v>87530.60306</v>
      </c>
      <c r="AI12" s="20">
        <v>-1.8980524165070733</v>
      </c>
      <c r="AJ12" s="33">
        <f t="shared" si="0"/>
        <v>1.782999483557546E-05</v>
      </c>
    </row>
    <row r="13" spans="1:36" ht="12.75">
      <c r="A13" s="3">
        <v>1.000136E-05</v>
      </c>
      <c r="B13" s="4">
        <f t="shared" si="1"/>
        <v>9.659564467309125E-06</v>
      </c>
      <c r="C13" s="4">
        <f t="shared" si="13"/>
        <v>-3.417955326908741E-07</v>
      </c>
      <c r="D13" s="4">
        <v>48442.58072</v>
      </c>
      <c r="E13" s="20">
        <f t="shared" si="2"/>
        <v>-3.417490548194187</v>
      </c>
      <c r="F13" s="6">
        <v>1.000162E-05</v>
      </c>
      <c r="G13" s="7">
        <f t="shared" si="3"/>
        <v>1.0063712066865656E-05</v>
      </c>
      <c r="H13" s="7">
        <f t="shared" si="14"/>
        <v>6.209206686565542E-08</v>
      </c>
      <c r="I13" s="7">
        <v>50469.37528</v>
      </c>
      <c r="J13" s="23">
        <f t="shared" si="4"/>
        <v>0.6208200958010344</v>
      </c>
      <c r="K13" s="3">
        <v>1.000143E-05</v>
      </c>
      <c r="L13" s="4">
        <f t="shared" si="5"/>
        <v>1.0450202329048728E-05</v>
      </c>
      <c r="M13" s="4">
        <f t="shared" si="15"/>
        <v>4.487723290487287E-07</v>
      </c>
      <c r="N13" s="4">
        <v>52407.61854</v>
      </c>
      <c r="O13" s="20">
        <f t="shared" si="6"/>
        <v>4.48708163781308</v>
      </c>
      <c r="P13" s="3">
        <v>1.000141E-05</v>
      </c>
      <c r="Q13" s="4">
        <f t="shared" si="7"/>
        <v>9.825100562010786E-06</v>
      </c>
      <c r="R13" s="4">
        <f t="shared" si="16"/>
        <v>-1.7630943798921393E-07</v>
      </c>
      <c r="S13" s="4">
        <v>49272.74192</v>
      </c>
      <c r="T13" s="20">
        <f t="shared" si="8"/>
        <v>-1.7628458186317124</v>
      </c>
      <c r="U13" s="3">
        <v>1.000138E-05</v>
      </c>
      <c r="V13" s="4">
        <f t="shared" si="9"/>
        <v>1.0105847129524691E-05</v>
      </c>
      <c r="W13" s="4">
        <f t="shared" si="17"/>
        <v>1.0446712952469043E-07</v>
      </c>
      <c r="X13" s="4">
        <v>50680.68203</v>
      </c>
      <c r="Y13" s="20">
        <f t="shared" si="10"/>
        <v>1.0445271505001352</v>
      </c>
      <c r="Z13" s="3">
        <v>1.000136E-05</v>
      </c>
      <c r="AA13" s="4">
        <f t="shared" si="11"/>
        <v>1.0067982056838418E-05</v>
      </c>
      <c r="AB13" s="4">
        <f t="shared" si="18"/>
        <v>6.662205683841851E-08</v>
      </c>
      <c r="AC13" s="4">
        <v>50490.78922</v>
      </c>
      <c r="AD13" s="20">
        <f t="shared" si="12"/>
        <v>0.6661299747076249</v>
      </c>
      <c r="AE13" s="3">
        <v>1.000147E-05</v>
      </c>
      <c r="AF13" s="4">
        <v>9.797790296423817E-06</v>
      </c>
      <c r="AG13" s="4">
        <v>-2.0367970357618317E-07</v>
      </c>
      <c r="AH13" s="4">
        <v>49135.78132</v>
      </c>
      <c r="AI13" s="20">
        <v>-2.036497670604253</v>
      </c>
      <c r="AJ13" s="33">
        <f t="shared" si="0"/>
        <v>1.0021739308946351E-05</v>
      </c>
    </row>
    <row r="14" spans="1:36" ht="12.75">
      <c r="A14" s="3">
        <v>5.624284E-06</v>
      </c>
      <c r="B14" s="4">
        <f t="shared" si="1"/>
        <v>5.430555406430959E-06</v>
      </c>
      <c r="C14" s="4">
        <f t="shared" si="13"/>
        <v>-1.937285935690412E-07</v>
      </c>
      <c r="D14" s="4">
        <v>27234.15942</v>
      </c>
      <c r="E14" s="20">
        <f t="shared" si="2"/>
        <v>-3.4445023325465285</v>
      </c>
      <c r="F14" s="6">
        <v>5.624639E-06</v>
      </c>
      <c r="G14" s="7">
        <f t="shared" si="3"/>
        <v>5.6593448719327535E-06</v>
      </c>
      <c r="H14" s="7">
        <f t="shared" si="14"/>
        <v>3.4705871932753186E-08</v>
      </c>
      <c r="I14" s="7">
        <v>28381.53539</v>
      </c>
      <c r="J14" s="23">
        <f t="shared" si="4"/>
        <v>0.6170328786034657</v>
      </c>
      <c r="K14" s="3">
        <v>5.624375E-06</v>
      </c>
      <c r="L14" s="4">
        <f t="shared" si="5"/>
        <v>5.872548202247449E-06</v>
      </c>
      <c r="M14" s="4">
        <f t="shared" si="15"/>
        <v>2.4817320224744924E-07</v>
      </c>
      <c r="N14" s="4">
        <v>29450.74711</v>
      </c>
      <c r="O14" s="20">
        <f t="shared" si="6"/>
        <v>4.4124583131005535</v>
      </c>
      <c r="P14" s="3">
        <v>5.624338E-06</v>
      </c>
      <c r="Q14" s="4">
        <f t="shared" si="7"/>
        <v>5.526336574814918E-06</v>
      </c>
      <c r="R14" s="4">
        <f t="shared" si="16"/>
        <v>-9.800142518508193E-08</v>
      </c>
      <c r="S14" s="4">
        <v>27714.50064</v>
      </c>
      <c r="T14" s="20">
        <f t="shared" si="8"/>
        <v>-1.742452626159415</v>
      </c>
      <c r="U14" s="3">
        <v>5.624305E-06</v>
      </c>
      <c r="V14" s="4">
        <f t="shared" si="9"/>
        <v>5.685780496995025E-06</v>
      </c>
      <c r="W14" s="4">
        <f t="shared" si="17"/>
        <v>6.147549699502507E-08</v>
      </c>
      <c r="X14" s="4">
        <v>28514.10968</v>
      </c>
      <c r="Y14" s="20">
        <f t="shared" si="10"/>
        <v>1.0930327746277109</v>
      </c>
      <c r="Z14" s="3">
        <v>5.624284E-06</v>
      </c>
      <c r="AA14" s="4">
        <f t="shared" si="11"/>
        <v>5.6620094735804E-06</v>
      </c>
      <c r="AB14" s="4">
        <f t="shared" si="18"/>
        <v>3.772547358039973E-08</v>
      </c>
      <c r="AC14" s="4">
        <v>28394.89833</v>
      </c>
      <c r="AD14" s="20">
        <f t="shared" si="12"/>
        <v>0.6707604662282297</v>
      </c>
      <c r="AE14" s="3">
        <v>5.624439E-06</v>
      </c>
      <c r="AF14" s="4">
        <v>5.510069337030645E-06</v>
      </c>
      <c r="AG14" s="4">
        <v>-1.1436966296935507E-07</v>
      </c>
      <c r="AH14" s="4">
        <v>27632.92067</v>
      </c>
      <c r="AI14" s="20">
        <v>-2.033441254663</v>
      </c>
      <c r="AJ14" s="33">
        <f t="shared" si="0"/>
        <v>5.635446030813749E-06</v>
      </c>
    </row>
    <row r="15" spans="1:36" ht="12.75">
      <c r="A15" s="3">
        <v>3.163507E-06</v>
      </c>
      <c r="B15" s="4">
        <f t="shared" si="1"/>
        <v>3.0543273625211735E-06</v>
      </c>
      <c r="C15" s="4">
        <f t="shared" si="13"/>
        <v>-1.0917963747882633E-07</v>
      </c>
      <c r="D15" s="4">
        <v>15317.40901</v>
      </c>
      <c r="E15" s="20">
        <f t="shared" si="2"/>
        <v>-3.451221618249188</v>
      </c>
      <c r="F15" s="6">
        <v>3.163886E-06</v>
      </c>
      <c r="G15" s="7">
        <f t="shared" si="3"/>
        <v>3.1835206101173104E-06</v>
      </c>
      <c r="H15" s="7">
        <f t="shared" si="14"/>
        <v>1.963461011731043E-08</v>
      </c>
      <c r="I15" s="7">
        <v>15965.31134</v>
      </c>
      <c r="J15" s="23">
        <f t="shared" si="4"/>
        <v>0.6205852586758951</v>
      </c>
      <c r="K15" s="3">
        <v>3.163606E-06</v>
      </c>
      <c r="L15" s="4">
        <f t="shared" si="5"/>
        <v>3.302512279914183E-06</v>
      </c>
      <c r="M15" s="4">
        <f t="shared" si="15"/>
        <v>1.3890627991418325E-07</v>
      </c>
      <c r="N15" s="4">
        <v>16562.0529</v>
      </c>
      <c r="O15" s="20">
        <f t="shared" si="6"/>
        <v>4.390757885595844</v>
      </c>
      <c r="P15" s="3">
        <v>3.163574E-06</v>
      </c>
      <c r="Q15" s="4">
        <f t="shared" si="7"/>
        <v>3.1072239666546023E-06</v>
      </c>
      <c r="R15" s="4">
        <f t="shared" si="16"/>
        <v>-5.6350033345397496E-08</v>
      </c>
      <c r="S15" s="4">
        <v>15582.68474</v>
      </c>
      <c r="T15" s="20">
        <f t="shared" si="8"/>
        <v>-1.7812143273840757</v>
      </c>
      <c r="U15" s="3">
        <v>3.163532E-06</v>
      </c>
      <c r="V15" s="4">
        <f t="shared" si="9"/>
        <v>3.199273812569881E-06</v>
      </c>
      <c r="W15" s="4">
        <f t="shared" si="17"/>
        <v>3.574181256988121E-08</v>
      </c>
      <c r="X15" s="4">
        <v>16044.31343</v>
      </c>
      <c r="Y15" s="20">
        <f t="shared" si="10"/>
        <v>1.1298072082052975</v>
      </c>
      <c r="Z15" s="3">
        <v>3.163515E-06</v>
      </c>
      <c r="AA15" s="4">
        <f t="shared" si="11"/>
        <v>3.1842531246225548E-06</v>
      </c>
      <c r="AB15" s="4">
        <f t="shared" si="18"/>
        <v>2.0738124622554694E-08</v>
      </c>
      <c r="AC15" s="4">
        <v>15968.98489</v>
      </c>
      <c r="AD15" s="20">
        <f t="shared" si="12"/>
        <v>0.6555405813645484</v>
      </c>
      <c r="AE15" s="3">
        <v>3.16369E-06</v>
      </c>
      <c r="AF15" s="4">
        <v>3.0999263052281464E-06</v>
      </c>
      <c r="AG15" s="4">
        <v>-6.376369477185363E-08</v>
      </c>
      <c r="AH15" s="4">
        <v>15546.08707</v>
      </c>
      <c r="AI15" s="20">
        <v>-2.015484917038447</v>
      </c>
      <c r="AJ15" s="33">
        <f t="shared" si="0"/>
        <v>3.1695181092564793E-06</v>
      </c>
    </row>
    <row r="16" spans="1:36" ht="12.75">
      <c r="A16" s="3">
        <v>1.778952E-06</v>
      </c>
      <c r="B16" s="4">
        <f t="shared" si="1"/>
        <v>1.7175822778501308E-06</v>
      </c>
      <c r="C16" s="4">
        <f t="shared" si="13"/>
        <v>-6.136972214986916E-08</v>
      </c>
      <c r="D16" s="4">
        <v>8613.651104</v>
      </c>
      <c r="E16" s="20">
        <f t="shared" si="2"/>
        <v>-3.4497682989686718</v>
      </c>
      <c r="F16" s="6">
        <v>1.779352E-06</v>
      </c>
      <c r="G16" s="7">
        <f t="shared" si="3"/>
        <v>1.7907904175858238E-06</v>
      </c>
      <c r="H16" s="7">
        <f t="shared" si="14"/>
        <v>1.1438417585823792E-08</v>
      </c>
      <c r="I16" s="7">
        <v>8980.788901</v>
      </c>
      <c r="J16" s="23">
        <f t="shared" si="4"/>
        <v>0.6428417528304569</v>
      </c>
      <c r="K16" s="3">
        <v>1.779062E-06</v>
      </c>
      <c r="L16" s="4">
        <f t="shared" si="5"/>
        <v>1.8561282450459687E-06</v>
      </c>
      <c r="M16" s="4">
        <f t="shared" si="15"/>
        <v>7.706624504596861E-08</v>
      </c>
      <c r="N16" s="4">
        <v>9308.457192</v>
      </c>
      <c r="O16" s="20">
        <f t="shared" si="6"/>
        <v>4.331847065811568</v>
      </c>
      <c r="P16" s="3">
        <v>1.779022E-06</v>
      </c>
      <c r="Q16" s="4">
        <f t="shared" si="7"/>
        <v>1.7476779151124426E-06</v>
      </c>
      <c r="R16" s="4">
        <f t="shared" si="16"/>
        <v>-3.134408488755739E-08</v>
      </c>
      <c r="S16" s="4">
        <v>8764.580304</v>
      </c>
      <c r="T16" s="20">
        <f t="shared" si="8"/>
        <v>-1.7618716849795781</v>
      </c>
      <c r="U16" s="3">
        <v>1.77898E-06</v>
      </c>
      <c r="V16" s="4">
        <f t="shared" si="9"/>
        <v>1.7970846443098928E-06</v>
      </c>
      <c r="W16" s="4">
        <f t="shared" si="17"/>
        <v>1.8104644309892928E-08</v>
      </c>
      <c r="X16" s="4">
        <v>9012.35436</v>
      </c>
      <c r="Y16" s="20">
        <f t="shared" si="10"/>
        <v>1.0176980241426508</v>
      </c>
      <c r="Z16" s="3">
        <v>1.778953E-06</v>
      </c>
      <c r="AA16" s="4">
        <f t="shared" si="11"/>
        <v>1.7906331148540609E-06</v>
      </c>
      <c r="AB16" s="4">
        <f t="shared" si="18"/>
        <v>1.1680114854060885E-08</v>
      </c>
      <c r="AC16" s="4">
        <v>8980.00003</v>
      </c>
      <c r="AD16" s="20">
        <f t="shared" si="12"/>
        <v>0.6565724251321359</v>
      </c>
      <c r="AE16" s="3">
        <v>1.779143E-06</v>
      </c>
      <c r="AF16" s="4">
        <v>1.7401300862884898E-06</v>
      </c>
      <c r="AG16" s="4">
        <v>-3.901291371151012E-08</v>
      </c>
      <c r="AH16" s="4">
        <v>8726.728048</v>
      </c>
      <c r="AI16" s="20">
        <v>-2.192792468706007</v>
      </c>
      <c r="AJ16" s="33">
        <f t="shared" si="0"/>
        <v>1.7818212394344992E-06</v>
      </c>
    </row>
    <row r="17" spans="1:36" ht="12.75">
      <c r="A17" s="3">
        <v>1.000187E-06</v>
      </c>
      <c r="B17" s="4">
        <f t="shared" si="1"/>
        <v>9.653962946205613E-07</v>
      </c>
      <c r="C17" s="4">
        <f t="shared" si="13"/>
        <v>-3.4790705379438704E-08</v>
      </c>
      <c r="D17" s="4">
        <v>4841.448917</v>
      </c>
      <c r="E17" s="20">
        <f t="shared" si="2"/>
        <v>-3.4784200733901462</v>
      </c>
      <c r="F17" s="6">
        <v>1.000212E-06</v>
      </c>
      <c r="G17" s="7">
        <f t="shared" si="3"/>
        <v>1.0060725829226404E-06</v>
      </c>
      <c r="H17" s="7">
        <f t="shared" si="14"/>
        <v>5.860582922640347E-09</v>
      </c>
      <c r="I17" s="7">
        <v>5045.439934</v>
      </c>
      <c r="J17" s="23">
        <f t="shared" si="4"/>
        <v>0.5859340742402958</v>
      </c>
      <c r="K17" s="3">
        <v>1.000193E-06</v>
      </c>
      <c r="L17" s="4">
        <f t="shared" si="5"/>
        <v>1.0424785263157737E-06</v>
      </c>
      <c r="M17" s="4">
        <f t="shared" si="15"/>
        <v>4.2285526315773684E-08</v>
      </c>
      <c r="N17" s="4">
        <v>5228.015231</v>
      </c>
      <c r="O17" s="20">
        <f t="shared" si="6"/>
        <v>4.227736678398437</v>
      </c>
      <c r="P17" s="3">
        <v>1.000191E-06</v>
      </c>
      <c r="Q17" s="4">
        <f t="shared" si="7"/>
        <v>9.82166768504033E-07</v>
      </c>
      <c r="R17" s="4">
        <f t="shared" si="16"/>
        <v>-1.8024231495967007E-08</v>
      </c>
      <c r="S17" s="4">
        <v>4925.552609</v>
      </c>
      <c r="T17" s="20">
        <f t="shared" si="8"/>
        <v>-1.80207895251677</v>
      </c>
      <c r="U17" s="3">
        <v>1.000188E-06</v>
      </c>
      <c r="V17" s="4">
        <f t="shared" si="9"/>
        <v>1.010589656136742E-06</v>
      </c>
      <c r="W17" s="4">
        <f t="shared" si="17"/>
        <v>1.0401656136741835E-08</v>
      </c>
      <c r="X17" s="4">
        <v>5068.092993</v>
      </c>
      <c r="Y17" s="20">
        <f t="shared" si="10"/>
        <v>1.0399700992955159</v>
      </c>
      <c r="Z17" s="3">
        <v>1.000187E-06</v>
      </c>
      <c r="AA17" s="4">
        <f t="shared" si="11"/>
        <v>1.0066612840657418E-06</v>
      </c>
      <c r="AB17" s="4">
        <f t="shared" si="18"/>
        <v>6.474284065741781E-09</v>
      </c>
      <c r="AC17" s="4">
        <v>5048.392262</v>
      </c>
      <c r="AD17" s="20">
        <f t="shared" si="12"/>
        <v>0.6473073600978397</v>
      </c>
      <c r="AE17" s="3">
        <v>1.000197E-06</v>
      </c>
      <c r="AF17" s="4">
        <v>9.773864642468332E-07</v>
      </c>
      <c r="AG17" s="4">
        <v>-2.2810535753166886E-08</v>
      </c>
      <c r="AH17" s="4">
        <v>4901.57945</v>
      </c>
      <c r="AI17" s="20">
        <v>-2.2806042962703232</v>
      </c>
      <c r="AJ17" s="33">
        <f t="shared" si="0"/>
        <v>1.0014585059285702E-06</v>
      </c>
    </row>
    <row r="18" spans="1:36" ht="12.75">
      <c r="A18" s="3">
        <v>5.624779E-07</v>
      </c>
      <c r="B18" s="4">
        <f t="shared" si="1"/>
        <v>5.428886921220026E-07</v>
      </c>
      <c r="C18" s="4">
        <f t="shared" si="13"/>
        <v>-1.9589207877997415E-08</v>
      </c>
      <c r="D18" s="4">
        <v>2722.579199</v>
      </c>
      <c r="E18" s="20">
        <f t="shared" si="2"/>
        <v>-3.482662674924191</v>
      </c>
      <c r="F18" s="6">
        <v>5.625111E-07</v>
      </c>
      <c r="G18" s="7">
        <f t="shared" si="3"/>
        <v>5.659110765596992E-07</v>
      </c>
      <c r="H18" s="7">
        <f t="shared" si="14"/>
        <v>3.3999765596991053E-09</v>
      </c>
      <c r="I18" s="7">
        <v>2838.036135</v>
      </c>
      <c r="J18" s="23">
        <f t="shared" si="4"/>
        <v>0.6044283498937363</v>
      </c>
      <c r="K18" s="3">
        <v>5.624863E-07</v>
      </c>
      <c r="L18" s="4">
        <f t="shared" si="5"/>
        <v>5.860988098227205E-07</v>
      </c>
      <c r="M18" s="4">
        <f t="shared" si="15"/>
        <v>2.3612509822720488E-08</v>
      </c>
      <c r="N18" s="4">
        <v>2939.277335</v>
      </c>
      <c r="O18" s="20">
        <f t="shared" si="6"/>
        <v>4.19788176578176</v>
      </c>
      <c r="P18" s="3">
        <v>5.624836E-07</v>
      </c>
      <c r="Q18" s="4">
        <f t="shared" si="7"/>
        <v>5.526118835424099E-07</v>
      </c>
      <c r="R18" s="4">
        <f t="shared" si="16"/>
        <v>-9.871716457590173E-09</v>
      </c>
      <c r="S18" s="4">
        <v>2771.340868</v>
      </c>
      <c r="T18" s="20">
        <f t="shared" si="8"/>
        <v>-1.7550229833527897</v>
      </c>
      <c r="U18" s="3">
        <v>5.624802E-07</v>
      </c>
      <c r="V18" s="4">
        <f t="shared" si="9"/>
        <v>5.68153560579614E-07</v>
      </c>
      <c r="W18" s="4">
        <f t="shared" si="17"/>
        <v>5.673360579613988E-09</v>
      </c>
      <c r="X18" s="4">
        <v>2849.282161</v>
      </c>
      <c r="Y18" s="20">
        <f t="shared" si="10"/>
        <v>1.0086329402553171</v>
      </c>
      <c r="Z18" s="3">
        <v>5.62478E-07</v>
      </c>
      <c r="AA18" s="4">
        <f t="shared" si="11"/>
        <v>5.659479127541424E-07</v>
      </c>
      <c r="AB18" s="4">
        <f t="shared" si="18"/>
        <v>3.4699127541424065E-09</v>
      </c>
      <c r="AC18" s="4">
        <v>2838.220868</v>
      </c>
      <c r="AD18" s="20">
        <f t="shared" si="12"/>
        <v>0.6168975060611093</v>
      </c>
      <c r="AE18" s="3">
        <v>5.624931E-07</v>
      </c>
      <c r="AF18" s="4">
        <v>5.496691329636053E-07</v>
      </c>
      <c r="AG18" s="4">
        <v>-1.2823967036394699E-08</v>
      </c>
      <c r="AH18" s="4">
        <v>2756.583015</v>
      </c>
      <c r="AI18" s="20">
        <v>-2.279844328116149</v>
      </c>
      <c r="AJ18" s="33">
        <f t="shared" si="0"/>
        <v>5.631401717641779E-07</v>
      </c>
    </row>
    <row r="19" spans="1:36" ht="12.75">
      <c r="A19" s="3">
        <v>3.163501E-07</v>
      </c>
      <c r="B19" s="4">
        <f t="shared" si="1"/>
        <v>3.052127400254926E-07</v>
      </c>
      <c r="C19" s="4">
        <f t="shared" si="13"/>
        <v>-1.1137359974507364E-08</v>
      </c>
      <c r="D19" s="4">
        <v>1530.637623</v>
      </c>
      <c r="E19" s="20">
        <f t="shared" si="2"/>
        <v>-3.520580513332338</v>
      </c>
      <c r="F19" s="6">
        <v>3.163868E-07</v>
      </c>
      <c r="G19" s="7">
        <f t="shared" si="3"/>
        <v>3.183583707003128E-07</v>
      </c>
      <c r="H19" s="7">
        <f t="shared" si="14"/>
        <v>1.9715707003128E-09</v>
      </c>
      <c r="I19" s="7">
        <v>1596.562777</v>
      </c>
      <c r="J19" s="23">
        <f t="shared" si="4"/>
        <v>0.6231520089690215</v>
      </c>
      <c r="K19" s="3">
        <v>3.163596E-07</v>
      </c>
      <c r="L19" s="4">
        <f t="shared" si="5"/>
        <v>3.2961651276188015E-07</v>
      </c>
      <c r="M19" s="4">
        <f t="shared" si="15"/>
        <v>1.3256912761880165E-08</v>
      </c>
      <c r="N19" s="4">
        <v>1653.022202</v>
      </c>
      <c r="O19" s="20">
        <f t="shared" si="6"/>
        <v>4.1904569236654</v>
      </c>
      <c r="P19" s="3">
        <v>3.163564E-07</v>
      </c>
      <c r="Q19" s="4">
        <f t="shared" si="7"/>
        <v>3.107651736541366E-07</v>
      </c>
      <c r="R19" s="4">
        <f t="shared" si="16"/>
        <v>-5.591226345863444E-09</v>
      </c>
      <c r="S19" s="4">
        <v>1558.483</v>
      </c>
      <c r="T19" s="20">
        <f t="shared" si="8"/>
        <v>-1.7673820873746964</v>
      </c>
      <c r="U19" s="3">
        <v>3.163533E-07</v>
      </c>
      <c r="V19" s="4">
        <f t="shared" si="9"/>
        <v>3.194261860408501E-07</v>
      </c>
      <c r="W19" s="4">
        <f t="shared" si="17"/>
        <v>3.0728860408500967E-09</v>
      </c>
      <c r="X19" s="4">
        <v>1601.917856</v>
      </c>
      <c r="Y19" s="20">
        <f t="shared" si="10"/>
        <v>0.9713462893701748</v>
      </c>
      <c r="Z19" s="3">
        <v>3.163508E-07</v>
      </c>
      <c r="AA19" s="4">
        <f t="shared" si="11"/>
        <v>3.182431534298744E-07</v>
      </c>
      <c r="AB19" s="4">
        <f t="shared" si="18"/>
        <v>1.8923534298743936E-09</v>
      </c>
      <c r="AC19" s="4">
        <v>1595.984964</v>
      </c>
      <c r="AD19" s="20">
        <f t="shared" si="12"/>
        <v>0.5981819644124161</v>
      </c>
      <c r="AE19" s="3">
        <v>3.163676E-07</v>
      </c>
      <c r="AF19" s="4">
        <v>3.087952702547374E-07</v>
      </c>
      <c r="AG19" s="4">
        <v>-7.572329745262613E-09</v>
      </c>
      <c r="AH19" s="4">
        <v>1548.603962</v>
      </c>
      <c r="AI19" s="20">
        <v>-2.393522517875602</v>
      </c>
      <c r="AJ19" s="33">
        <f t="shared" si="0"/>
        <v>3.1665275318244677E-07</v>
      </c>
    </row>
    <row r="20" spans="1:36" ht="12.75">
      <c r="A20" s="3">
        <v>1.77895E-07</v>
      </c>
      <c r="B20" s="4">
        <f t="shared" si="1"/>
        <v>1.7173647336742118E-07</v>
      </c>
      <c r="C20" s="4">
        <f t="shared" si="13"/>
        <v>-6.158526632578813E-09</v>
      </c>
      <c r="D20" s="4">
        <v>861.2560123</v>
      </c>
      <c r="E20" s="20">
        <f t="shared" si="2"/>
        <v>-3.461888548064203</v>
      </c>
      <c r="F20" s="6">
        <v>1.779337E-07</v>
      </c>
      <c r="G20" s="7">
        <f t="shared" si="3"/>
        <v>1.79038013169597E-07</v>
      </c>
      <c r="H20" s="7">
        <f t="shared" si="14"/>
        <v>1.1043131695969915E-09</v>
      </c>
      <c r="I20" s="7">
        <v>897.8731323</v>
      </c>
      <c r="J20" s="23">
        <f t="shared" si="4"/>
        <v>0.6206318249982952</v>
      </c>
      <c r="K20" s="3">
        <v>1.77905E-07</v>
      </c>
      <c r="L20" s="4">
        <f t="shared" si="5"/>
        <v>1.8544673664365073E-07</v>
      </c>
      <c r="M20" s="4">
        <f t="shared" si="15"/>
        <v>7.541736643650726E-09</v>
      </c>
      <c r="N20" s="4">
        <v>930.0127909</v>
      </c>
      <c r="O20" s="20">
        <f t="shared" si="6"/>
        <v>4.239193189427349</v>
      </c>
      <c r="P20" s="3">
        <v>1.779019E-07</v>
      </c>
      <c r="Q20" s="4">
        <f t="shared" si="7"/>
        <v>1.7487802733209886E-07</v>
      </c>
      <c r="R20" s="4">
        <f t="shared" si="16"/>
        <v>-3.023872667901149E-09</v>
      </c>
      <c r="S20" s="4">
        <v>877.0108615</v>
      </c>
      <c r="T20" s="20">
        <f t="shared" si="8"/>
        <v>-1.699741637329983</v>
      </c>
      <c r="U20" s="3">
        <v>1.778983E-07</v>
      </c>
      <c r="V20" s="4">
        <f t="shared" si="9"/>
        <v>1.7965126586670424E-07</v>
      </c>
      <c r="W20" s="4">
        <f t="shared" si="17"/>
        <v>1.7529658667042366E-09</v>
      </c>
      <c r="X20" s="4">
        <v>900.948586</v>
      </c>
      <c r="Y20" s="20">
        <f t="shared" si="10"/>
        <v>0.9853752771691673</v>
      </c>
      <c r="Z20" s="3">
        <v>1.778947E-07</v>
      </c>
      <c r="AA20" s="4">
        <f t="shared" si="11"/>
        <v>1.7903046581056498E-07</v>
      </c>
      <c r="AB20" s="4">
        <f t="shared" si="18"/>
        <v>1.1357658105649882E-09</v>
      </c>
      <c r="AC20" s="4">
        <v>897.8352824</v>
      </c>
      <c r="AD20" s="20">
        <f t="shared" si="12"/>
        <v>0.6384483689311645</v>
      </c>
      <c r="AE20" s="3">
        <v>1.779134E-07</v>
      </c>
      <c r="AF20" s="4">
        <v>1.738268777608659E-07</v>
      </c>
      <c r="AG20" s="4">
        <v>-4.086522239134119E-09</v>
      </c>
      <c r="AH20" s="4">
        <v>871.7393611</v>
      </c>
      <c r="AI20" s="20">
        <v>-2.2969164993385087</v>
      </c>
      <c r="AJ20" s="33">
        <f t="shared" si="0"/>
        <v>1.78148593804088E-07</v>
      </c>
    </row>
    <row r="21" spans="1:36" ht="12.75">
      <c r="A21" s="3">
        <v>1.000238E-07</v>
      </c>
      <c r="B21" s="4">
        <f t="shared" si="1"/>
        <v>9.645762670098689E-08</v>
      </c>
      <c r="C21" s="4">
        <f t="shared" si="13"/>
        <v>-3.5661732990131116E-09</v>
      </c>
      <c r="D21" s="4">
        <v>483.733649</v>
      </c>
      <c r="E21" s="20">
        <f t="shared" si="2"/>
        <v>-3.565324751722202</v>
      </c>
      <c r="F21" s="6">
        <v>1.000262E-07</v>
      </c>
      <c r="G21" s="7">
        <f t="shared" si="3"/>
        <v>1.0050585192773548E-07</v>
      </c>
      <c r="H21" s="7">
        <f t="shared" si="14"/>
        <v>4.796519277354866E-10</v>
      </c>
      <c r="I21" s="7">
        <v>504.0354419</v>
      </c>
      <c r="J21" s="23">
        <f t="shared" si="4"/>
        <v>0.47952629184702267</v>
      </c>
      <c r="K21" s="3">
        <v>1.000243E-07</v>
      </c>
      <c r="L21" s="4">
        <f t="shared" si="5"/>
        <v>1.0404873470843644E-07</v>
      </c>
      <c r="M21" s="4">
        <f t="shared" si="15"/>
        <v>4.024434708436436E-09</v>
      </c>
      <c r="N21" s="4">
        <v>521.8029495</v>
      </c>
      <c r="O21" s="20">
        <f t="shared" si="6"/>
        <v>4.023457008383399</v>
      </c>
      <c r="P21" s="3">
        <v>1.000241E-07</v>
      </c>
      <c r="Q21" s="4">
        <f t="shared" si="7"/>
        <v>9.81778153063441E-08</v>
      </c>
      <c r="R21" s="4">
        <f t="shared" si="16"/>
        <v>-1.8462846936559005E-09</v>
      </c>
      <c r="S21" s="4">
        <v>492.3603708</v>
      </c>
      <c r="T21" s="20">
        <f t="shared" si="8"/>
        <v>-1.8458398462529537</v>
      </c>
      <c r="U21" s="3">
        <v>1.000239E-07</v>
      </c>
      <c r="V21" s="4">
        <f t="shared" si="9"/>
        <v>1.009155141667973E-07</v>
      </c>
      <c r="W21" s="4">
        <f t="shared" si="17"/>
        <v>8.916141667972995E-10</v>
      </c>
      <c r="X21" s="4">
        <v>506.0898923</v>
      </c>
      <c r="Y21" s="20">
        <f t="shared" si="10"/>
        <v>0.8914011219291584</v>
      </c>
      <c r="Z21" s="3">
        <v>1.000237E-07</v>
      </c>
      <c r="AA21" s="4">
        <f t="shared" si="11"/>
        <v>1.0044038307119609E-07</v>
      </c>
      <c r="AB21" s="4">
        <f t="shared" si="18"/>
        <v>4.1668307119608174E-10</v>
      </c>
      <c r="AC21" s="4">
        <v>503.7071165</v>
      </c>
      <c r="AD21" s="20">
        <f t="shared" si="12"/>
        <v>0.4165843407073341</v>
      </c>
      <c r="AE21" s="3">
        <v>1.000248E-07</v>
      </c>
      <c r="AF21" s="4">
        <v>9.762215870204821E-08</v>
      </c>
      <c r="AG21" s="4">
        <v>-2.4026412979517865E-09</v>
      </c>
      <c r="AH21" s="4">
        <v>489.5737607</v>
      </c>
      <c r="AI21" s="20">
        <v>-2.4020455906453066</v>
      </c>
      <c r="AJ21" s="33">
        <f t="shared" si="0"/>
        <v>1.0000801479075218E-07</v>
      </c>
    </row>
    <row r="22" spans="1:36" ht="12.75">
      <c r="A22" s="3">
        <v>5.625285E-08</v>
      </c>
      <c r="B22" s="4" t="e">
        <f t="shared" si="1"/>
        <v>#VALUE!</v>
      </c>
      <c r="C22" s="4" t="e">
        <f t="shared" si="13"/>
        <v>#VALUE!</v>
      </c>
      <c r="D22" s="4" t="s">
        <v>12</v>
      </c>
      <c r="E22" s="20" t="e">
        <f t="shared" si="2"/>
        <v>#VALUE!</v>
      </c>
      <c r="F22" s="6">
        <v>5.625605E-08</v>
      </c>
      <c r="G22" s="7">
        <f t="shared" si="3"/>
        <v>5.65800536071993E-08</v>
      </c>
      <c r="H22" s="7">
        <f t="shared" si="14"/>
        <v>3.2400360719930156E-10</v>
      </c>
      <c r="I22" s="7">
        <v>283.7481776</v>
      </c>
      <c r="J22" s="23">
        <f t="shared" si="4"/>
        <v>0.5759444667716656</v>
      </c>
      <c r="K22" s="3">
        <v>5.625368E-08</v>
      </c>
      <c r="L22" s="4">
        <f t="shared" si="5"/>
        <v>5.855322012636575E-08</v>
      </c>
      <c r="M22" s="4">
        <f t="shared" si="15"/>
        <v>2.299540126365748E-09</v>
      </c>
      <c r="N22" s="4">
        <v>293.6435801</v>
      </c>
      <c r="O22" s="20">
        <f t="shared" si="6"/>
        <v>4.087803902546017</v>
      </c>
      <c r="P22" s="3">
        <v>5.625333E-08</v>
      </c>
      <c r="Q22" s="4">
        <f t="shared" si="7"/>
        <v>5.503733893641293E-08</v>
      </c>
      <c r="R22" s="4">
        <f t="shared" si="16"/>
        <v>-1.2159910635870706E-09</v>
      </c>
      <c r="S22" s="4">
        <v>276.0114851</v>
      </c>
      <c r="T22" s="20">
        <f t="shared" si="8"/>
        <v>-2.1616339220932708</v>
      </c>
      <c r="U22" s="3">
        <v>5.625308E-08</v>
      </c>
      <c r="V22" s="4">
        <f t="shared" si="9"/>
        <v>5.674719676520582E-08</v>
      </c>
      <c r="W22" s="4">
        <f t="shared" si="17"/>
        <v>4.941167652058206E-10</v>
      </c>
      <c r="X22" s="4">
        <v>284.5863982</v>
      </c>
      <c r="Y22" s="20">
        <f t="shared" si="10"/>
        <v>0.8783817085319072</v>
      </c>
      <c r="Z22" s="3">
        <v>5.625286E-08</v>
      </c>
      <c r="AA22" s="4">
        <f t="shared" si="11"/>
        <v>5.632021423856384E-08</v>
      </c>
      <c r="AB22" s="4">
        <f t="shared" si="18"/>
        <v>6.735423856383542E-11</v>
      </c>
      <c r="AC22" s="4">
        <v>282.4450868</v>
      </c>
      <c r="AD22" s="20">
        <f t="shared" si="12"/>
        <v>0.11973478070952377</v>
      </c>
      <c r="AE22" s="3">
        <v>5.625435E-08</v>
      </c>
      <c r="AF22" s="4">
        <v>5.4916909767094096E-08</v>
      </c>
      <c r="AG22" s="4">
        <v>-1.3374402329059052E-09</v>
      </c>
      <c r="AH22" s="4">
        <v>275.4075345</v>
      </c>
      <c r="AI22" s="20">
        <v>-2.377487666119874</v>
      </c>
      <c r="AJ22" s="33" t="e">
        <f t="shared" si="0"/>
        <v>#VALUE!</v>
      </c>
    </row>
    <row r="23" spans="1:36" ht="12.75">
      <c r="A23" s="3">
        <v>3.163506E-08</v>
      </c>
      <c r="B23" s="4">
        <f t="shared" si="1"/>
        <v>3.050665509837436E-08</v>
      </c>
      <c r="C23" s="4">
        <f t="shared" si="13"/>
        <v>-1.1284049016256352E-09</v>
      </c>
      <c r="D23" s="4">
        <v>152.9904487</v>
      </c>
      <c r="E23" s="20">
        <f t="shared" si="2"/>
        <v>-3.56694408553559</v>
      </c>
      <c r="F23" s="6">
        <v>3.16386E-08</v>
      </c>
      <c r="G23" s="7">
        <f t="shared" si="3"/>
        <v>3.173283263524387E-08</v>
      </c>
      <c r="H23" s="7">
        <f t="shared" si="14"/>
        <v>9.42326352438684E-11</v>
      </c>
      <c r="I23" s="7">
        <v>159.1397119</v>
      </c>
      <c r="J23" s="23">
        <f t="shared" si="4"/>
        <v>0.2978407238116364</v>
      </c>
      <c r="K23" s="3">
        <v>3.163602E-08</v>
      </c>
      <c r="L23" s="4">
        <f t="shared" si="5"/>
        <v>3.304893644480891E-08</v>
      </c>
      <c r="M23" s="4">
        <f t="shared" si="15"/>
        <v>1.4129164448089104E-09</v>
      </c>
      <c r="N23" s="4">
        <v>165.7399541</v>
      </c>
      <c r="O23" s="20">
        <f t="shared" si="6"/>
        <v>4.466163710886864</v>
      </c>
      <c r="P23" s="3">
        <v>3.163568E-08</v>
      </c>
      <c r="Q23" s="4">
        <f t="shared" si="7"/>
        <v>3.105768449136239E-08</v>
      </c>
      <c r="R23" s="4">
        <f t="shared" si="16"/>
        <v>-5.779955086376091E-10</v>
      </c>
      <c r="S23" s="4">
        <v>155.7538534</v>
      </c>
      <c r="T23" s="20">
        <f t="shared" si="8"/>
        <v>-1.8270367782124775</v>
      </c>
      <c r="U23" s="3">
        <v>3.16353E-08</v>
      </c>
      <c r="V23" s="4">
        <f t="shared" si="9"/>
        <v>3.1797624201759017E-08</v>
      </c>
      <c r="W23" s="4">
        <f t="shared" si="17"/>
        <v>1.623242017590153E-10</v>
      </c>
      <c r="X23" s="4">
        <v>159.4646407</v>
      </c>
      <c r="Y23" s="20">
        <f t="shared" si="10"/>
        <v>0.5131109923377217</v>
      </c>
      <c r="Z23" s="3">
        <v>3.163504E-08</v>
      </c>
      <c r="AA23" s="4">
        <f t="shared" si="11"/>
        <v>3.195599329741253E-08</v>
      </c>
      <c r="AB23" s="4">
        <f t="shared" si="18"/>
        <v>3.2095329741253275E-10</v>
      </c>
      <c r="AC23" s="4">
        <v>160.2588595</v>
      </c>
      <c r="AD23" s="20">
        <f t="shared" si="12"/>
        <v>1.014549997131449</v>
      </c>
      <c r="AE23" s="3">
        <v>3.163668E-08</v>
      </c>
      <c r="AF23" s="4">
        <v>3.092904497013586E-08</v>
      </c>
      <c r="AG23" s="4">
        <v>-7.0763502986414E-10</v>
      </c>
      <c r="AH23" s="4">
        <v>155.108728</v>
      </c>
      <c r="AI23" s="20">
        <v>-2.2367550256984616</v>
      </c>
      <c r="AJ23" s="33">
        <f t="shared" si="0"/>
        <v>3.167337870674344E-08</v>
      </c>
    </row>
    <row r="24" spans="1:36" ht="12.75">
      <c r="A24" s="3">
        <v>1.779451E-08</v>
      </c>
      <c r="B24" s="4">
        <f t="shared" si="1"/>
        <v>1.7162098684398872E-08</v>
      </c>
      <c r="C24" s="4">
        <f t="shared" si="13"/>
        <v>-6.324113156011283E-10</v>
      </c>
      <c r="D24" s="4">
        <v>86.0676849</v>
      </c>
      <c r="E24" s="20">
        <f t="shared" si="2"/>
        <v>-3.5539686993411355</v>
      </c>
      <c r="F24" s="6">
        <v>1.77982E-08</v>
      </c>
      <c r="G24" s="7">
        <f t="shared" si="3"/>
        <v>1.7867777617304443E-08</v>
      </c>
      <c r="H24" s="7">
        <f t="shared" si="14"/>
        <v>6.957761730444403E-11</v>
      </c>
      <c r="I24" s="7">
        <v>89.60665488</v>
      </c>
      <c r="J24" s="23">
        <f t="shared" si="4"/>
        <v>0.39092502221822445</v>
      </c>
      <c r="K24" s="3">
        <v>1.779546E-08</v>
      </c>
      <c r="L24" s="4">
        <f t="shared" si="5"/>
        <v>1.8577452647095995E-08</v>
      </c>
      <c r="M24" s="4">
        <f t="shared" si="15"/>
        <v>7.819926470959956E-10</v>
      </c>
      <c r="N24" s="4">
        <v>93.16566523</v>
      </c>
      <c r="O24" s="20">
        <f t="shared" si="6"/>
        <v>4.394337921559744</v>
      </c>
      <c r="P24" s="3">
        <v>1.779518E-08</v>
      </c>
      <c r="Q24" s="4">
        <f t="shared" si="7"/>
        <v>1.7472945525279743E-08</v>
      </c>
      <c r="R24" s="4">
        <f t="shared" si="16"/>
        <v>-3.2223447472025684E-10</v>
      </c>
      <c r="S24" s="4">
        <v>87.62657746</v>
      </c>
      <c r="T24" s="20">
        <f t="shared" si="8"/>
        <v>-1.810796376997911</v>
      </c>
      <c r="U24" s="3">
        <v>1.779475E-08</v>
      </c>
      <c r="V24" s="4">
        <f t="shared" si="9"/>
        <v>1.781268741383378E-08</v>
      </c>
      <c r="W24" s="4">
        <f t="shared" si="17"/>
        <v>1.7937413833778946E-11</v>
      </c>
      <c r="X24" s="4">
        <v>89.33037828</v>
      </c>
      <c r="Y24" s="20">
        <f t="shared" si="10"/>
        <v>0.10080171867420978</v>
      </c>
      <c r="Z24" s="3">
        <v>1.779452E-08</v>
      </c>
      <c r="AA24" s="4">
        <f t="shared" si="11"/>
        <v>1.791368651900137E-08</v>
      </c>
      <c r="AB24" s="4">
        <f t="shared" si="18"/>
        <v>1.1916651900136875E-10</v>
      </c>
      <c r="AC24" s="4">
        <v>89.83688738</v>
      </c>
      <c r="AD24" s="20">
        <f t="shared" si="12"/>
        <v>0.6696809973034887</v>
      </c>
      <c r="AE24" s="3">
        <v>1.779628E-08</v>
      </c>
      <c r="AF24" s="4">
        <v>1.743014523045662E-08</v>
      </c>
      <c r="AG24" s="4">
        <v>-3.6613476954337997E-10</v>
      </c>
      <c r="AH24" s="4">
        <v>87.41193458</v>
      </c>
      <c r="AI24" s="20">
        <v>-2.0573668741072852</v>
      </c>
      <c r="AJ24" s="33">
        <f t="shared" si="0"/>
        <v>1.7787774157921952E-08</v>
      </c>
    </row>
    <row r="25" spans="1:36" ht="12.75">
      <c r="A25" s="3">
        <v>1.000288E-08</v>
      </c>
      <c r="B25" s="4">
        <f t="shared" si="1"/>
        <v>9.648891480418657E-09</v>
      </c>
      <c r="C25" s="4">
        <f t="shared" si="13"/>
        <v>-3.5398851958134276E-10</v>
      </c>
      <c r="D25" s="4">
        <v>48.38905584</v>
      </c>
      <c r="E25" s="20">
        <f t="shared" si="2"/>
        <v>-3.538866002404735</v>
      </c>
      <c r="F25" s="6">
        <v>1.000311E-08</v>
      </c>
      <c r="G25" s="7">
        <f t="shared" si="3"/>
        <v>1.0060994697373955E-08</v>
      </c>
      <c r="H25" s="7">
        <f t="shared" si="14"/>
        <v>5.788469737395391E-11</v>
      </c>
      <c r="I25" s="7">
        <v>50.45574771</v>
      </c>
      <c r="J25" s="23">
        <f t="shared" si="4"/>
        <v>0.5786670082999578</v>
      </c>
      <c r="K25" s="3">
        <v>1.000294E-08</v>
      </c>
      <c r="L25" s="4">
        <f t="shared" si="5"/>
        <v>1.0532437718882325E-08</v>
      </c>
      <c r="M25" s="4">
        <f t="shared" si="15"/>
        <v>5.294977188823256E-10</v>
      </c>
      <c r="N25" s="4">
        <v>52.82002787</v>
      </c>
      <c r="O25" s="20">
        <f t="shared" si="6"/>
        <v>5.293420923071873</v>
      </c>
      <c r="P25" s="3">
        <v>1.000292E-08</v>
      </c>
      <c r="Q25" s="4">
        <f t="shared" si="7"/>
        <v>9.817449164802317E-09</v>
      </c>
      <c r="R25" s="4">
        <f t="shared" si="16"/>
        <v>-1.854708351976824E-10</v>
      </c>
      <c r="S25" s="4">
        <v>49.23437027</v>
      </c>
      <c r="T25" s="20">
        <f t="shared" si="8"/>
        <v>-1.8541669352317363</v>
      </c>
      <c r="U25" s="3">
        <v>1.000289E-08</v>
      </c>
      <c r="V25" s="4">
        <f t="shared" si="9"/>
        <v>1.0019295970926668E-08</v>
      </c>
      <c r="W25" s="4">
        <f t="shared" si="17"/>
        <v>1.6405970926668092E-11</v>
      </c>
      <c r="X25" s="4">
        <v>50.24662918</v>
      </c>
      <c r="Y25" s="20">
        <f t="shared" si="10"/>
        <v>0.16401230970917496</v>
      </c>
      <c r="Z25" s="3">
        <v>1.000288E-08</v>
      </c>
      <c r="AA25" s="4">
        <f t="shared" si="11"/>
        <v>1.0059322782442593E-08</v>
      </c>
      <c r="AB25" s="4">
        <f t="shared" si="18"/>
        <v>5.6442782442593046E-11</v>
      </c>
      <c r="AC25" s="4">
        <v>50.44736308</v>
      </c>
      <c r="AD25" s="20">
        <f t="shared" si="12"/>
        <v>0.5642653160149181</v>
      </c>
      <c r="AE25" s="3">
        <v>1.000298E-08</v>
      </c>
      <c r="AF25" s="4">
        <v>9.807131813998264E-09</v>
      </c>
      <c r="AG25" s="4">
        <v>-1.958481860017368E-10</v>
      </c>
      <c r="AH25" s="4">
        <v>49.1826289</v>
      </c>
      <c r="AI25" s="20">
        <v>-1.9578984062922928</v>
      </c>
      <c r="AJ25" s="33">
        <f t="shared" si="0"/>
        <v>1.0015479423494511E-08</v>
      </c>
    </row>
    <row r="26" spans="1:36" ht="12.75">
      <c r="A26" s="3">
        <v>5.625789E-09</v>
      </c>
      <c r="B26" s="4">
        <f t="shared" si="1"/>
        <v>5.426747567298261E-09</v>
      </c>
      <c r="C26" s="4">
        <f t="shared" si="13"/>
        <v>-1.990414327017391E-10</v>
      </c>
      <c r="D26" s="4">
        <v>27.21506316</v>
      </c>
      <c r="E26" s="20">
        <f t="shared" si="2"/>
        <v>-3.5380180931374983</v>
      </c>
      <c r="F26" s="6">
        <v>5.626093E-09</v>
      </c>
      <c r="G26" s="7">
        <f t="shared" si="3"/>
        <v>5.6698936670511865E-09</v>
      </c>
      <c r="H26" s="7">
        <f t="shared" si="14"/>
        <v>4.38006670511864E-11</v>
      </c>
      <c r="I26" s="7">
        <v>28.43443745</v>
      </c>
      <c r="J26" s="23">
        <f t="shared" si="4"/>
        <v>0.7785272488596686</v>
      </c>
      <c r="K26" s="3">
        <v>5.625866E-09</v>
      </c>
      <c r="L26" s="4">
        <f t="shared" si="5"/>
        <v>5.976473183968724E-09</v>
      </c>
      <c r="M26" s="4">
        <f t="shared" si="15"/>
        <v>3.506071839687242E-10</v>
      </c>
      <c r="N26" s="4">
        <v>29.97192944</v>
      </c>
      <c r="O26" s="20">
        <f t="shared" si="6"/>
        <v>6.232057144068562</v>
      </c>
      <c r="P26" s="3">
        <v>5.62584E-09</v>
      </c>
      <c r="Q26" s="4">
        <f t="shared" si="7"/>
        <v>5.524158628562208E-09</v>
      </c>
      <c r="R26" s="4">
        <f t="shared" si="16"/>
        <v>-1.016813714377918E-10</v>
      </c>
      <c r="S26" s="4">
        <v>27.70357827</v>
      </c>
      <c r="T26" s="20">
        <f t="shared" si="8"/>
        <v>-1.8073989206552585</v>
      </c>
      <c r="U26" s="3">
        <v>5.625805E-09</v>
      </c>
      <c r="V26" s="4">
        <f t="shared" si="9"/>
        <v>5.599760488432462E-09</v>
      </c>
      <c r="W26" s="4">
        <f t="shared" si="17"/>
        <v>-2.6044511567538358E-11</v>
      </c>
      <c r="X26" s="4">
        <v>28.08272054</v>
      </c>
      <c r="Y26" s="20">
        <f t="shared" si="10"/>
        <v>-0.46294728607796326</v>
      </c>
      <c r="Z26" s="3">
        <v>5.625775E-09</v>
      </c>
      <c r="AA26" s="4">
        <f t="shared" si="11"/>
        <v>5.645768197982181E-09</v>
      </c>
      <c r="AB26" s="4">
        <f t="shared" si="18"/>
        <v>1.9993197982181235E-11</v>
      </c>
      <c r="AC26" s="4">
        <v>28.31344856</v>
      </c>
      <c r="AD26" s="20">
        <f t="shared" si="12"/>
        <v>0.3553856665469422</v>
      </c>
      <c r="AE26" s="3">
        <v>5.625924E-09</v>
      </c>
      <c r="AF26" s="4">
        <v>5.529803683186913E-09</v>
      </c>
      <c r="AG26" s="4">
        <v>-9.612031681308698E-11</v>
      </c>
      <c r="AH26" s="4">
        <v>27.73188814</v>
      </c>
      <c r="AI26" s="20">
        <v>-1.7085249785295176</v>
      </c>
      <c r="AJ26" s="33">
        <f t="shared" si="0"/>
        <v>5.634581613248767E-09</v>
      </c>
    </row>
    <row r="27" spans="1:36" ht="12.75">
      <c r="A27" s="3">
        <v>3.164007E-09</v>
      </c>
      <c r="B27" s="4">
        <f t="shared" si="1"/>
        <v>3.053775004051698E-09</v>
      </c>
      <c r="C27" s="4">
        <f t="shared" si="13"/>
        <v>-1.1023199594830202E-10</v>
      </c>
      <c r="D27" s="4">
        <v>15.31463894</v>
      </c>
      <c r="E27" s="20">
        <f t="shared" si="2"/>
        <v>-3.483936538329467</v>
      </c>
      <c r="F27" s="6">
        <v>3.164344E-09</v>
      </c>
      <c r="G27" s="7">
        <f t="shared" si="3"/>
        <v>3.183431834196776E-09</v>
      </c>
      <c r="H27" s="7">
        <f t="shared" si="14"/>
        <v>1.908783419677594E-11</v>
      </c>
      <c r="I27" s="7">
        <v>15.96486613</v>
      </c>
      <c r="J27" s="23">
        <f t="shared" si="4"/>
        <v>0.6032161546524633</v>
      </c>
      <c r="K27" s="3">
        <v>3.16409E-09</v>
      </c>
      <c r="L27" s="4">
        <f t="shared" si="5"/>
        <v>3.4277844577528033E-09</v>
      </c>
      <c r="M27" s="4">
        <f t="shared" si="15"/>
        <v>2.6369445775280335E-10</v>
      </c>
      <c r="N27" s="4">
        <v>17.19029112</v>
      </c>
      <c r="O27" s="20">
        <f t="shared" si="6"/>
        <v>8.33397462628444</v>
      </c>
      <c r="P27" s="3">
        <v>3.164069E-09</v>
      </c>
      <c r="Q27" s="4">
        <f t="shared" si="7"/>
        <v>3.1028014418596843E-09</v>
      </c>
      <c r="R27" s="4">
        <f t="shared" si="16"/>
        <v>-6.126755814031561E-11</v>
      </c>
      <c r="S27" s="4">
        <v>15.56050584</v>
      </c>
      <c r="T27" s="20">
        <f t="shared" si="8"/>
        <v>-1.9363534151851813</v>
      </c>
      <c r="U27" s="3">
        <v>3.16403E-09</v>
      </c>
      <c r="V27" s="4">
        <f t="shared" si="9"/>
        <v>3.114326309490545E-09</v>
      </c>
      <c r="W27" s="4">
        <f t="shared" si="17"/>
        <v>-4.970369050945479E-11</v>
      </c>
      <c r="X27" s="4">
        <v>15.61830289</v>
      </c>
      <c r="Y27" s="20">
        <f t="shared" si="10"/>
        <v>-1.570898206068046</v>
      </c>
      <c r="Z27" s="3">
        <v>3.164001E-09</v>
      </c>
      <c r="AA27" s="4">
        <f t="shared" si="11"/>
        <v>3.182698107325239E-09</v>
      </c>
      <c r="AB27" s="4">
        <f t="shared" si="18"/>
        <v>1.8697107325238797E-11</v>
      </c>
      <c r="AC27" s="4">
        <v>15.9611865</v>
      </c>
      <c r="AD27" s="20">
        <f t="shared" si="12"/>
        <v>0.5909324088468618</v>
      </c>
      <c r="AE27" s="3">
        <v>3.164163E-09</v>
      </c>
      <c r="AF27" s="4">
        <v>3.1420561395575477E-09</v>
      </c>
      <c r="AG27" s="4">
        <v>-2.2106860442452407E-11</v>
      </c>
      <c r="AH27" s="4">
        <v>15.7573676</v>
      </c>
      <c r="AI27" s="20">
        <v>-0.6986637680313058</v>
      </c>
      <c r="AJ27" s="33">
        <f t="shared" si="0"/>
        <v>3.176277064095994E-09</v>
      </c>
    </row>
    <row r="28" spans="1:36" ht="12.75">
      <c r="A28" s="3">
        <v>1.77945E-09</v>
      </c>
      <c r="B28" s="4">
        <f t="shared" si="1"/>
        <v>1.7152378118908023E-09</v>
      </c>
      <c r="C28" s="4">
        <f t="shared" si="13"/>
        <v>-6.421218810919784E-11</v>
      </c>
      <c r="D28" s="4">
        <v>8.60189364</v>
      </c>
      <c r="E28" s="20">
        <f t="shared" si="2"/>
        <v>-3.6085412969849027</v>
      </c>
      <c r="F28" s="6">
        <v>1.779807E-09</v>
      </c>
      <c r="G28" s="7">
        <f t="shared" si="3"/>
        <v>1.789033232027848E-09</v>
      </c>
      <c r="H28" s="7">
        <f t="shared" si="14"/>
        <v>9.226232027848095E-12</v>
      </c>
      <c r="I28" s="7">
        <v>8.97197664</v>
      </c>
      <c r="J28" s="23">
        <f t="shared" si="4"/>
        <v>0.5183838488020384</v>
      </c>
      <c r="K28" s="3">
        <v>1.77955E-09</v>
      </c>
      <c r="L28" s="4">
        <f t="shared" si="5"/>
        <v>1.987985444836296E-09</v>
      </c>
      <c r="M28" s="4">
        <f t="shared" si="15"/>
        <v>2.0843544483629623E-10</v>
      </c>
      <c r="N28" s="4">
        <v>9.969719205</v>
      </c>
      <c r="O28" s="20">
        <f t="shared" si="6"/>
        <v>11.71281755703949</v>
      </c>
      <c r="P28" s="3">
        <v>1.779521E-09</v>
      </c>
      <c r="Q28" s="4">
        <f t="shared" si="7"/>
        <v>1.746604321889393E-09</v>
      </c>
      <c r="R28" s="4">
        <f t="shared" si="16"/>
        <v>-3.291667811060701E-11</v>
      </c>
      <c r="S28" s="4">
        <v>8.759196249</v>
      </c>
      <c r="T28" s="20">
        <f t="shared" si="8"/>
        <v>-1.8497493488757373</v>
      </c>
      <c r="U28" s="3">
        <v>1.779473E-09</v>
      </c>
      <c r="V28" s="4">
        <f t="shared" si="9"/>
        <v>1.7140265855820652E-09</v>
      </c>
      <c r="W28" s="4">
        <f t="shared" si="17"/>
        <v>-6.544641441793479E-11</v>
      </c>
      <c r="X28" s="4">
        <v>8.595819357</v>
      </c>
      <c r="Y28" s="20">
        <f t="shared" si="10"/>
        <v>-3.6778537475946416</v>
      </c>
      <c r="Z28" s="3">
        <v>1.779449E-09</v>
      </c>
      <c r="AA28" s="4">
        <f t="shared" si="11"/>
        <v>1.7948432799341772E-09</v>
      </c>
      <c r="AB28" s="4">
        <f t="shared" si="18"/>
        <v>1.5394279934177232E-11</v>
      </c>
      <c r="AC28" s="4">
        <v>9.001113949</v>
      </c>
      <c r="AD28" s="20">
        <f t="shared" si="12"/>
        <v>0.8651149841426887</v>
      </c>
      <c r="AE28" s="3">
        <v>1.779618E-09</v>
      </c>
      <c r="AF28" s="4">
        <v>1.7926240791297362E-09</v>
      </c>
      <c r="AG28" s="4">
        <v>1.3006079129736152E-11</v>
      </c>
      <c r="AH28" s="4">
        <v>8.989984688</v>
      </c>
      <c r="AI28" s="20">
        <v>0.730835445007645</v>
      </c>
      <c r="AJ28" s="33">
        <f t="shared" si="0"/>
        <v>1.7917394888265465E-09</v>
      </c>
    </row>
    <row r="29" spans="1:36" ht="12.75">
      <c r="A29" s="3">
        <v>1.000389E-09</v>
      </c>
      <c r="B29" s="4">
        <f t="shared" si="1"/>
        <v>9.653486318754894E-10</v>
      </c>
      <c r="C29" s="4">
        <f t="shared" si="13"/>
        <v>-3.5040368124510556E-11</v>
      </c>
      <c r="D29" s="4">
        <v>4.841209889</v>
      </c>
      <c r="E29" s="20">
        <f t="shared" si="2"/>
        <v>-3.5026742721591857</v>
      </c>
      <c r="F29" s="6">
        <v>1.00041E-09</v>
      </c>
      <c r="G29" s="7">
        <f t="shared" si="3"/>
        <v>1.0065060531244023E-09</v>
      </c>
      <c r="H29" s="7">
        <f t="shared" si="14"/>
        <v>6.0960531244021995E-12</v>
      </c>
      <c r="I29" s="7">
        <v>5.047613781</v>
      </c>
      <c r="J29" s="23">
        <f t="shared" si="4"/>
        <v>0.6093554766947751</v>
      </c>
      <c r="K29" s="3">
        <v>1.000394E-09</v>
      </c>
      <c r="L29" s="4">
        <f t="shared" si="5"/>
        <v>1.1685012105343354E-09</v>
      </c>
      <c r="M29" s="4">
        <f t="shared" si="15"/>
        <v>1.6810721053433544E-10</v>
      </c>
      <c r="N29" s="4">
        <v>5.86001723</v>
      </c>
      <c r="O29" s="20">
        <f t="shared" si="6"/>
        <v>16.8041002379398</v>
      </c>
      <c r="P29" s="3">
        <v>1.000391E-09</v>
      </c>
      <c r="Q29" s="4">
        <f t="shared" si="7"/>
        <v>9.83136983771812E-10</v>
      </c>
      <c r="R29" s="4">
        <f t="shared" si="16"/>
        <v>-1.7254016228187966E-11</v>
      </c>
      <c r="S29" s="4">
        <v>4.930418225</v>
      </c>
      <c r="T29" s="20">
        <f t="shared" si="8"/>
        <v>-1.7247272544623018</v>
      </c>
      <c r="U29" s="3">
        <v>1.000389E-09</v>
      </c>
      <c r="V29" s="4">
        <f t="shared" si="9"/>
        <v>9.331246694360236E-10</v>
      </c>
      <c r="W29" s="4">
        <f t="shared" si="17"/>
        <v>-6.726433056397638E-11</v>
      </c>
      <c r="X29" s="4">
        <v>4.679607168</v>
      </c>
      <c r="Y29" s="20">
        <f t="shared" si="10"/>
        <v>-6.723817491393485</v>
      </c>
      <c r="Z29" s="3">
        <v>1.000388E-09</v>
      </c>
      <c r="AA29" s="4">
        <f t="shared" si="11"/>
        <v>1.0063176599769304E-09</v>
      </c>
      <c r="AB29" s="4">
        <f t="shared" si="18"/>
        <v>5.9296599769302785E-12</v>
      </c>
      <c r="AC29" s="4">
        <v>5.046668992</v>
      </c>
      <c r="AD29" s="20">
        <f t="shared" si="12"/>
        <v>0.5927360161187737</v>
      </c>
      <c r="AE29" s="3">
        <v>1.000397E-09</v>
      </c>
      <c r="AF29" s="4">
        <v>1.0327311218667312E-09</v>
      </c>
      <c r="AG29" s="4">
        <v>3.233412186673114E-11</v>
      </c>
      <c r="AH29" s="4">
        <v>5.179132134</v>
      </c>
      <c r="AI29" s="20">
        <v>3.2321290314476294</v>
      </c>
      <c r="AJ29" s="33">
        <f t="shared" si="0"/>
        <v>1.011285831118918E-09</v>
      </c>
    </row>
    <row r="30" spans="1:36" ht="12.75">
      <c r="A30" s="3">
        <v>5.625789E-10</v>
      </c>
      <c r="B30" s="4">
        <f t="shared" si="1"/>
        <v>5.387967656567421E-10</v>
      </c>
      <c r="C30" s="4">
        <f t="shared" si="13"/>
        <v>-2.3782134343257877E-11</v>
      </c>
      <c r="D30" s="4">
        <v>2.702058245</v>
      </c>
      <c r="E30" s="20">
        <f t="shared" si="2"/>
        <v>-4.22734203918026</v>
      </c>
      <c r="F30" s="6">
        <v>5.626082E-10</v>
      </c>
      <c r="G30" s="7">
        <f t="shared" si="3"/>
        <v>5.655040997518545E-10</v>
      </c>
      <c r="H30" s="7">
        <f t="shared" si="14"/>
        <v>2.895899751854498E-12</v>
      </c>
      <c r="I30" s="7">
        <v>2.835995152</v>
      </c>
      <c r="J30" s="23">
        <f t="shared" si="4"/>
        <v>0.5147276118361761</v>
      </c>
      <c r="K30" s="3">
        <v>5.625868E-10</v>
      </c>
      <c r="L30" s="4">
        <f t="shared" si="5"/>
        <v>7.255847158310238E-10</v>
      </c>
      <c r="M30" s="4">
        <f t="shared" si="15"/>
        <v>1.6299791583102377E-10</v>
      </c>
      <c r="N30" s="4">
        <v>3.638797203</v>
      </c>
      <c r="O30" s="20">
        <f t="shared" si="6"/>
        <v>28.972936412838653</v>
      </c>
      <c r="P30" s="3">
        <v>5.625844E-10</v>
      </c>
      <c r="Q30" s="4">
        <f t="shared" si="7"/>
        <v>5.53002101180889E-10</v>
      </c>
      <c r="R30" s="4">
        <f t="shared" si="16"/>
        <v>-9.582298819110951E-12</v>
      </c>
      <c r="S30" s="4">
        <v>2.773297804</v>
      </c>
      <c r="T30" s="20">
        <f t="shared" si="8"/>
        <v>-1.7032642247298275</v>
      </c>
      <c r="U30" s="3">
        <v>5.62581E-10</v>
      </c>
      <c r="V30" s="4">
        <f t="shared" si="9"/>
        <v>4.919299246983554E-10</v>
      </c>
      <c r="W30" s="4">
        <f t="shared" si="17"/>
        <v>-7.065107530164464E-11</v>
      </c>
      <c r="X30" s="4">
        <v>2.467021693</v>
      </c>
      <c r="Y30" s="20">
        <f t="shared" si="10"/>
        <v>-12.558382757619727</v>
      </c>
      <c r="Z30" s="3">
        <v>5.625788E-10</v>
      </c>
      <c r="AA30" s="4">
        <f t="shared" si="11"/>
        <v>5.687588779205953E-10</v>
      </c>
      <c r="AB30" s="4">
        <f t="shared" si="18"/>
        <v>6.1800779205953445E-12</v>
      </c>
      <c r="AC30" s="4">
        <v>2.852317819</v>
      </c>
      <c r="AD30" s="20">
        <f t="shared" si="12"/>
        <v>1.098526627842241</v>
      </c>
      <c r="AE30" s="3">
        <v>5.625925E-10</v>
      </c>
      <c r="AF30" s="4">
        <v>6.041401598323104E-10</v>
      </c>
      <c r="AG30" s="4">
        <v>4.1547659832310374E-11</v>
      </c>
      <c r="AH30" s="4">
        <v>3.029754453</v>
      </c>
      <c r="AI30" s="20">
        <v>7.38503620867864</v>
      </c>
      <c r="AJ30" s="33">
        <f t="shared" si="0"/>
        <v>5.756144770575211E-10</v>
      </c>
    </row>
    <row r="31" spans="1:36" ht="12.75">
      <c r="A31" s="3">
        <v>3.164002E-10</v>
      </c>
      <c r="B31" s="4">
        <f t="shared" si="1"/>
        <v>3.0622360146842913E-10</v>
      </c>
      <c r="C31" s="4">
        <f t="shared" si="13"/>
        <v>-1.0176598531570894E-11</v>
      </c>
      <c r="D31" s="4">
        <v>1.535707079</v>
      </c>
      <c r="E31" s="20">
        <f t="shared" si="2"/>
        <v>-3.216369184207499</v>
      </c>
      <c r="F31" s="6">
        <v>3.164335E-10</v>
      </c>
      <c r="G31" s="7">
        <f t="shared" si="3"/>
        <v>3.1836969795024403E-10</v>
      </c>
      <c r="H31" s="7">
        <f t="shared" si="14"/>
        <v>1.936197950244037E-12</v>
      </c>
      <c r="I31" s="7">
        <v>1.596619583</v>
      </c>
      <c r="J31" s="23">
        <f t="shared" si="4"/>
        <v>0.6118814696433965</v>
      </c>
      <c r="K31" s="3">
        <v>3.164093E-10</v>
      </c>
      <c r="L31" s="4">
        <f t="shared" si="5"/>
        <v>4.684172170588857E-10</v>
      </c>
      <c r="M31" s="4">
        <f t="shared" si="15"/>
        <v>1.5200791705888568E-10</v>
      </c>
      <c r="N31" s="4">
        <v>2.349105793</v>
      </c>
      <c r="O31" s="20">
        <f t="shared" si="6"/>
        <v>48.04154525764119</v>
      </c>
      <c r="P31" s="3">
        <v>3.164062E-10</v>
      </c>
      <c r="Q31" s="4">
        <f t="shared" si="7"/>
        <v>3.113601864798431E-10</v>
      </c>
      <c r="R31" s="4">
        <f t="shared" si="16"/>
        <v>-5.046013520156906E-12</v>
      </c>
      <c r="S31" s="4">
        <v>1.561466981</v>
      </c>
      <c r="T31" s="20">
        <f t="shared" si="8"/>
        <v>-1.594789710238581</v>
      </c>
      <c r="U31" s="3">
        <v>3.164027E-10</v>
      </c>
      <c r="V31" s="4">
        <f t="shared" si="9"/>
        <v>2.438177117952222E-10</v>
      </c>
      <c r="W31" s="4">
        <f t="shared" si="17"/>
        <v>-7.25849882047778E-11</v>
      </c>
      <c r="X31" s="4">
        <v>1.222742415</v>
      </c>
      <c r="Y31" s="20">
        <f t="shared" si="10"/>
        <v>-22.940698105540122</v>
      </c>
      <c r="Z31" s="3">
        <v>3.164005E-10</v>
      </c>
      <c r="AA31" s="4">
        <f t="shared" si="11"/>
        <v>3.197947788932056E-10</v>
      </c>
      <c r="AB31" s="4">
        <f t="shared" si="18"/>
        <v>3.394278893205576E-12</v>
      </c>
      <c r="AC31" s="4">
        <v>1.603766344</v>
      </c>
      <c r="AD31" s="20">
        <f t="shared" si="12"/>
        <v>1.0727792444087718</v>
      </c>
      <c r="AE31" s="3">
        <v>3.164159E-10</v>
      </c>
      <c r="AF31" s="4">
        <v>3.656722711306585E-10</v>
      </c>
      <c r="AG31" s="4">
        <v>4.92563711306585E-11</v>
      </c>
      <c r="AH31" s="4">
        <v>1.833841326</v>
      </c>
      <c r="AI31" s="20">
        <v>15.56697091728276</v>
      </c>
      <c r="AJ31" s="33">
        <f t="shared" si="0"/>
        <v>3.2992269913911717E-10</v>
      </c>
    </row>
    <row r="32" spans="1:36" ht="12.75">
      <c r="A32" s="3">
        <v>1.779457E-10</v>
      </c>
      <c r="B32" s="4">
        <f t="shared" si="1"/>
        <v>1.720805524126358E-10</v>
      </c>
      <c r="C32" s="4">
        <f t="shared" si="13"/>
        <v>-5.865147587364201E-12</v>
      </c>
      <c r="D32" s="4">
        <v>0.8629815639</v>
      </c>
      <c r="E32" s="20">
        <f t="shared" si="2"/>
        <v>-3.2960322094685073</v>
      </c>
      <c r="F32" s="6">
        <v>1.779801E-10</v>
      </c>
      <c r="G32" s="7">
        <f t="shared" si="3"/>
        <v>1.7964414235730874E-10</v>
      </c>
      <c r="H32" s="7">
        <f t="shared" si="14"/>
        <v>1.6640423573087478E-12</v>
      </c>
      <c r="I32" s="7">
        <v>0.9009128617</v>
      </c>
      <c r="J32" s="23">
        <f t="shared" si="4"/>
        <v>0.9349597833177686</v>
      </c>
      <c r="K32" s="3">
        <v>1.779545E-10</v>
      </c>
      <c r="L32" s="4">
        <f t="shared" si="5"/>
        <v>3.252046516058707E-10</v>
      </c>
      <c r="M32" s="4">
        <f t="shared" si="15"/>
        <v>1.4725015160587071E-10</v>
      </c>
      <c r="N32" s="4">
        <v>1.63089678</v>
      </c>
      <c r="O32" s="20">
        <f t="shared" si="6"/>
        <v>82.74595562678702</v>
      </c>
      <c r="P32" s="3">
        <v>1.77951E-10</v>
      </c>
      <c r="Q32" s="4">
        <f t="shared" si="7"/>
        <v>1.7569432306797823E-10</v>
      </c>
      <c r="R32" s="4">
        <f t="shared" si="16"/>
        <v>-2.256676932021769E-12</v>
      </c>
      <c r="S32" s="4">
        <v>0.8811045732</v>
      </c>
      <c r="T32" s="20">
        <f t="shared" si="8"/>
        <v>-1.2681451253557265</v>
      </c>
      <c r="U32" s="3">
        <v>1.779476E-10</v>
      </c>
      <c r="V32" s="4">
        <f t="shared" si="9"/>
        <v>1.0487732214359646E-10</v>
      </c>
      <c r="W32" s="4">
        <f t="shared" si="17"/>
        <v>-7.307027785640354E-11</v>
      </c>
      <c r="X32" s="4">
        <v>0.5259583039</v>
      </c>
      <c r="Y32" s="20">
        <f t="shared" si="10"/>
        <v>-41.06280604874893</v>
      </c>
      <c r="Z32" s="3">
        <v>1.77945E-10</v>
      </c>
      <c r="AA32" s="4">
        <f t="shared" si="11"/>
        <v>1.796865148383766E-10</v>
      </c>
      <c r="AB32" s="4">
        <f t="shared" si="18"/>
        <v>1.7415148383765993E-12</v>
      </c>
      <c r="AC32" s="4">
        <v>0.9011253591</v>
      </c>
      <c r="AD32" s="20">
        <f t="shared" si="12"/>
        <v>0.978681524278063</v>
      </c>
      <c r="AE32" s="3">
        <v>1.779619E-10</v>
      </c>
      <c r="AF32" s="4">
        <v>2.3021052808858587E-10</v>
      </c>
      <c r="AG32" s="4">
        <v>5.224862808858586E-11</v>
      </c>
      <c r="AH32" s="4">
        <v>1.154502579</v>
      </c>
      <c r="AI32" s="20">
        <v>29.35944608850875</v>
      </c>
      <c r="AJ32" s="33">
        <f t="shared" si="0"/>
        <v>1.9150867281369155E-10</v>
      </c>
    </row>
    <row r="33" spans="1:36" ht="12.75">
      <c r="A33" s="3">
        <v>1.000439E-10</v>
      </c>
      <c r="B33" s="4">
        <f t="shared" si="1"/>
        <v>9.711986651375855E-11</v>
      </c>
      <c r="C33" s="4">
        <f t="shared" si="13"/>
        <v>-2.9240334862414467E-12</v>
      </c>
      <c r="D33" s="4">
        <v>0.4870547724</v>
      </c>
      <c r="E33" s="20">
        <f t="shared" si="2"/>
        <v>-2.9227503988163663</v>
      </c>
      <c r="F33" s="6">
        <v>1.000459E-10</v>
      </c>
      <c r="G33" s="7">
        <f t="shared" si="3"/>
        <v>1.013926033735417E-10</v>
      </c>
      <c r="H33" s="7">
        <f t="shared" si="14"/>
        <v>1.3467033735417014E-12</v>
      </c>
      <c r="I33" s="7">
        <v>0.508482488</v>
      </c>
      <c r="J33" s="23">
        <f t="shared" si="4"/>
        <v>1.3460855202878892</v>
      </c>
      <c r="K33" s="3">
        <v>1.000443E-10</v>
      </c>
      <c r="L33" s="4">
        <f t="shared" si="5"/>
        <v>2.437559058402229E-10</v>
      </c>
      <c r="M33" s="4">
        <f t="shared" si="15"/>
        <v>1.4371160584022293E-10</v>
      </c>
      <c r="N33" s="4">
        <v>1.222432459</v>
      </c>
      <c r="O33" s="20">
        <f t="shared" si="6"/>
        <v>143.64796978960615</v>
      </c>
      <c r="P33" s="3">
        <v>1.000441E-10</v>
      </c>
      <c r="Q33" s="4">
        <f t="shared" si="7"/>
        <v>9.877044337963802E-11</v>
      </c>
      <c r="R33" s="4">
        <f t="shared" si="16"/>
        <v>-1.2736566203619782E-12</v>
      </c>
      <c r="S33" s="4">
        <v>0.4953323923</v>
      </c>
      <c r="T33" s="20">
        <f t="shared" si="8"/>
        <v>-1.2730951853852233</v>
      </c>
      <c r="U33" s="3">
        <v>1.000439E-10</v>
      </c>
      <c r="V33" s="4">
        <f t="shared" si="9"/>
        <v>2.5979552524301882E-11</v>
      </c>
      <c r="W33" s="4">
        <f t="shared" si="17"/>
        <v>-7.406434747569811E-11</v>
      </c>
      <c r="X33" s="4">
        <v>0.1302870926</v>
      </c>
      <c r="Y33" s="20">
        <f t="shared" si="10"/>
        <v>-74.03184749464796</v>
      </c>
      <c r="Z33" s="3">
        <v>1.000438E-10</v>
      </c>
      <c r="AA33" s="4">
        <f t="shared" si="11"/>
        <v>1.0105099607998536E-10</v>
      </c>
      <c r="AB33" s="4">
        <f t="shared" si="18"/>
        <v>1.0071960799853684E-12</v>
      </c>
      <c r="AC33" s="4">
        <v>0.5067693322</v>
      </c>
      <c r="AD33" s="20">
        <f t="shared" si="12"/>
        <v>1.0067551212422643</v>
      </c>
      <c r="AE33" s="3">
        <v>1.000448E-10</v>
      </c>
      <c r="AF33" s="4">
        <v>1.542760871912213E-10</v>
      </c>
      <c r="AG33" s="4">
        <v>5.423128719122131E-11</v>
      </c>
      <c r="AH33" s="4">
        <v>0.7736924198</v>
      </c>
      <c r="AI33" s="20">
        <v>54.20700245412186</v>
      </c>
      <c r="AJ33" s="33">
        <f t="shared" si="0"/>
        <v>1.1333535286758133E-10</v>
      </c>
    </row>
    <row r="34" spans="1:36" ht="12.75">
      <c r="A34" s="3">
        <v>5.626287E-11</v>
      </c>
      <c r="B34" s="4">
        <f t="shared" si="1"/>
        <v>5.5000715544158204E-11</v>
      </c>
      <c r="C34" s="4">
        <f t="shared" si="13"/>
        <v>-1.2621544558417938E-12</v>
      </c>
      <c r="D34" s="4">
        <v>0.2758278193</v>
      </c>
      <c r="E34" s="20">
        <f t="shared" si="2"/>
        <v>-2.243316872818244</v>
      </c>
      <c r="F34" s="6">
        <v>5.626564E-11</v>
      </c>
      <c r="G34" s="7">
        <f t="shared" si="3"/>
        <v>5.7430780585651234E-11</v>
      </c>
      <c r="H34" s="7">
        <f t="shared" si="14"/>
        <v>1.1651405856512343E-12</v>
      </c>
      <c r="I34" s="7">
        <v>0.2880145615</v>
      </c>
      <c r="J34" s="23">
        <f t="shared" si="4"/>
        <v>2.0707852708175616</v>
      </c>
      <c r="K34" s="3">
        <v>5.626357E-11</v>
      </c>
      <c r="L34" s="4">
        <f t="shared" si="5"/>
        <v>1.994890083232601E-10</v>
      </c>
      <c r="M34" s="4">
        <f t="shared" si="15"/>
        <v>1.432254383232601E-10</v>
      </c>
      <c r="N34" s="4">
        <v>1.000434587</v>
      </c>
      <c r="O34" s="20">
        <f t="shared" si="6"/>
        <v>254.56158989424262</v>
      </c>
      <c r="P34" s="3">
        <v>5.626332E-11</v>
      </c>
      <c r="Q34" s="4">
        <f t="shared" si="7"/>
        <v>5.601380594645078E-11</v>
      </c>
      <c r="R34" s="4">
        <f t="shared" si="16"/>
        <v>-2.495140535492201E-13</v>
      </c>
      <c r="S34" s="4">
        <v>0.2809084535</v>
      </c>
      <c r="T34" s="20">
        <f t="shared" si="8"/>
        <v>-0.44347552463882345</v>
      </c>
      <c r="U34" s="3">
        <v>5.626294E-11</v>
      </c>
      <c r="V34" s="4"/>
      <c r="W34" s="4"/>
      <c r="X34" s="4"/>
      <c r="Y34" s="20">
        <f t="shared" si="10"/>
        <v>-100</v>
      </c>
      <c r="Z34" s="3">
        <v>5.626282E-11</v>
      </c>
      <c r="AA34" s="4">
        <f t="shared" si="11"/>
        <v>5.723672142038546E-11</v>
      </c>
      <c r="AB34" s="4">
        <f t="shared" si="18"/>
        <v>9.7390142038546E-13</v>
      </c>
      <c r="AC34" s="4">
        <v>0.2870413575</v>
      </c>
      <c r="AD34" s="20">
        <f t="shared" si="12"/>
        <v>1.7309857920123093</v>
      </c>
      <c r="AE34" s="3">
        <v>5.626413E-11</v>
      </c>
      <c r="AF34" s="4">
        <v>1.1140326012197294E-10</v>
      </c>
      <c r="AG34" s="4">
        <v>5.513913012197294E-11</v>
      </c>
      <c r="AH34" s="4">
        <v>0.5586857916</v>
      </c>
      <c r="AI34" s="20">
        <v>98.00050249061515</v>
      </c>
      <c r="AJ34" s="33">
        <f t="shared" si="0"/>
        <v>9.193506280856365E-11</v>
      </c>
    </row>
    <row r="35" spans="1:36" ht="12.75">
      <c r="A35" s="3">
        <v>3.164516E-11</v>
      </c>
      <c r="B35" s="4">
        <f t="shared" si="1"/>
        <v>3.126616028705856E-11</v>
      </c>
      <c r="C35" s="4">
        <f t="shared" si="13"/>
        <v>-3.789997129414383E-13</v>
      </c>
      <c r="D35" s="4">
        <v>0.1567993566</v>
      </c>
      <c r="E35" s="20">
        <f t="shared" si="2"/>
        <v>-1.1976545953360271</v>
      </c>
      <c r="F35" s="6">
        <v>3.164818E-11</v>
      </c>
      <c r="G35" s="7">
        <f t="shared" si="3"/>
        <v>3.2680472486132855E-11</v>
      </c>
      <c r="H35" s="7">
        <f t="shared" si="14"/>
        <v>1.0322924861328571E-12</v>
      </c>
      <c r="I35" s="7">
        <v>0.1638921125</v>
      </c>
      <c r="J35" s="23">
        <f t="shared" si="4"/>
        <v>3.261775198867224</v>
      </c>
      <c r="K35" s="3">
        <v>3.164594E-11</v>
      </c>
      <c r="L35" s="4">
        <f t="shared" si="5"/>
        <v>1.74865114414735E-10</v>
      </c>
      <c r="M35" s="4">
        <f t="shared" si="15"/>
        <v>1.43219174414735E-10</v>
      </c>
      <c r="N35" s="4">
        <v>0.8769461034</v>
      </c>
      <c r="O35" s="20">
        <f t="shared" si="6"/>
        <v>452.5672943029501</v>
      </c>
      <c r="P35" s="3">
        <v>3.164559E-11</v>
      </c>
      <c r="Q35" s="4">
        <f t="shared" si="7"/>
        <v>3.188537343947059E-11</v>
      </c>
      <c r="R35" s="4">
        <f t="shared" si="16"/>
        <v>2.397834394705853E-13</v>
      </c>
      <c r="S35" s="4">
        <v>0.1599047019</v>
      </c>
      <c r="T35" s="20">
        <f t="shared" si="8"/>
        <v>0.7577151807584731</v>
      </c>
      <c r="U35" s="3">
        <v>3.164519E-11</v>
      </c>
      <c r="V35" s="4"/>
      <c r="W35" s="4"/>
      <c r="X35" s="4"/>
      <c r="Y35" s="20">
        <f t="shared" si="10"/>
        <v>-100</v>
      </c>
      <c r="Z35" s="3">
        <v>3.16451E-11</v>
      </c>
      <c r="AA35" s="4">
        <f t="shared" si="11"/>
        <v>3.2518179331680585E-11</v>
      </c>
      <c r="AB35" s="4">
        <f t="shared" si="18"/>
        <v>8.730793316805875E-13</v>
      </c>
      <c r="AC35" s="4">
        <v>0.1630782146</v>
      </c>
      <c r="AD35" s="20">
        <f t="shared" si="12"/>
        <v>2.7589716312496644</v>
      </c>
      <c r="AE35" s="3">
        <v>3.164651E-11</v>
      </c>
      <c r="AF35" s="4">
        <v>8.74673959685241E-11</v>
      </c>
      <c r="AG35" s="4">
        <v>5.5820885968524106E-11</v>
      </c>
      <c r="AH35" s="4">
        <v>0.4386477676</v>
      </c>
      <c r="AI35" s="20">
        <v>176.3887580922007</v>
      </c>
      <c r="AJ35" s="33">
        <f t="shared" si="0"/>
        <v>6.763370686823618E-11</v>
      </c>
    </row>
    <row r="36" spans="1:36" ht="12.75">
      <c r="A36" s="3">
        <v>1.779456E-11</v>
      </c>
      <c r="B36" s="4">
        <f t="shared" si="1"/>
        <v>1.793551399761452E-11</v>
      </c>
      <c r="C36" s="4">
        <f t="shared" si="13"/>
        <v>1.4095399761452138E-13</v>
      </c>
      <c r="D36" s="4">
        <v>0.08994635188</v>
      </c>
      <c r="E36" s="20">
        <f t="shared" si="2"/>
        <v>0.7921184767396406</v>
      </c>
      <c r="F36" s="6">
        <v>1.77976E-11</v>
      </c>
      <c r="G36" s="7">
        <f t="shared" si="3"/>
        <v>1.879060698225911E-11</v>
      </c>
      <c r="H36" s="7">
        <f t="shared" si="14"/>
        <v>9.930069822591104E-13</v>
      </c>
      <c r="I36" s="7">
        <v>0.09423463124</v>
      </c>
      <c r="J36" s="23">
        <f t="shared" si="4"/>
        <v>5.579443196043907</v>
      </c>
      <c r="K36" s="3">
        <v>1.77954E-11</v>
      </c>
      <c r="L36" s="4">
        <f t="shared" si="5"/>
        <v>1.6091449972052362E-10</v>
      </c>
      <c r="M36" s="4">
        <f t="shared" si="15"/>
        <v>1.4311909972052363E-10</v>
      </c>
      <c r="N36" s="4">
        <v>0.8069839658</v>
      </c>
      <c r="O36" s="20">
        <f t="shared" si="6"/>
        <v>804.2477253701722</v>
      </c>
      <c r="P36" s="3">
        <v>1.779509E-11</v>
      </c>
      <c r="Q36" s="4">
        <f t="shared" si="7"/>
        <v>1.832756545576373E-11</v>
      </c>
      <c r="R36" s="4">
        <f t="shared" si="16"/>
        <v>5.324754557637327E-13</v>
      </c>
      <c r="S36" s="4">
        <v>0.09191248446</v>
      </c>
      <c r="T36" s="20">
        <f t="shared" si="8"/>
        <v>2.9922605379558784</v>
      </c>
      <c r="U36" s="3">
        <v>1.779456E-11</v>
      </c>
      <c r="V36" s="4"/>
      <c r="W36" s="4"/>
      <c r="X36" s="4"/>
      <c r="Y36" s="20">
        <f t="shared" si="10"/>
        <v>-100</v>
      </c>
      <c r="Z36" s="3">
        <v>1.779455E-11</v>
      </c>
      <c r="AA36" s="4">
        <f t="shared" si="11"/>
        <v>1.860068222931984E-11</v>
      </c>
      <c r="AB36" s="4">
        <f t="shared" si="18"/>
        <v>8.061322293198385E-13</v>
      </c>
      <c r="AC36" s="4">
        <v>0.09328216126</v>
      </c>
      <c r="AD36" s="20">
        <f t="shared" si="12"/>
        <v>4.530219810671461</v>
      </c>
      <c r="AE36" s="3">
        <v>1.779603E-11</v>
      </c>
      <c r="AF36" s="4">
        <v>7.378550607151406E-11</v>
      </c>
      <c r="AG36" s="4">
        <v>5.5989476071514055E-11</v>
      </c>
      <c r="AH36" s="4">
        <v>0.3700332811</v>
      </c>
      <c r="AI36" s="20">
        <v>314.617788751278</v>
      </c>
      <c r="AJ36" s="33">
        <f t="shared" si="0"/>
        <v>5.3944565350805425E-11</v>
      </c>
    </row>
    <row r="37" spans="1:36" ht="13.5" thickBot="1">
      <c r="A37" s="9">
        <v>1.000825E-11</v>
      </c>
      <c r="B37" s="10">
        <f>D37/$J$3</f>
        <v>1.0448051906302476E-11</v>
      </c>
      <c r="C37" s="10">
        <f t="shared" si="13"/>
        <v>4.398019063024758E-13</v>
      </c>
      <c r="D37" s="10">
        <v>0.0523968342</v>
      </c>
      <c r="E37" s="21">
        <f t="shared" si="2"/>
        <v>4.394393688231966</v>
      </c>
      <c r="F37" s="12">
        <v>1.001105E-11</v>
      </c>
      <c r="G37" s="13">
        <f>I37/$J$3</f>
        <v>1.0987500006776477E-11</v>
      </c>
      <c r="H37" s="13">
        <f t="shared" si="14"/>
        <v>9.764500067764772E-13</v>
      </c>
      <c r="I37" s="13">
        <v>0.05510215888</v>
      </c>
      <c r="J37" s="24">
        <f t="shared" si="4"/>
        <v>9.753722204728547</v>
      </c>
      <c r="K37" s="9">
        <v>1.000907E-11</v>
      </c>
      <c r="L37" s="10">
        <f>N37/$J$3</f>
        <v>1.535179786166011E-10</v>
      </c>
      <c r="M37" s="10">
        <f>L37-K37</f>
        <v>1.435089086166011E-10</v>
      </c>
      <c r="N37" s="10">
        <v>0.7698905159</v>
      </c>
      <c r="O37" s="21">
        <f t="shared" si="6"/>
        <v>1433.7886398696492</v>
      </c>
      <c r="P37" s="9">
        <v>1.000869E-11</v>
      </c>
      <c r="Q37" s="10">
        <f>S37/$J$3</f>
        <v>1.0673781486900828E-11</v>
      </c>
      <c r="R37" s="10">
        <f t="shared" si="16"/>
        <v>6.650914869008288E-13</v>
      </c>
      <c r="S37" s="10">
        <v>0.05352886489</v>
      </c>
      <c r="T37" s="21">
        <f t="shared" si="8"/>
        <v>6.64514024213787</v>
      </c>
      <c r="U37" s="9">
        <v>1.000813E-11</v>
      </c>
      <c r="V37" s="10"/>
      <c r="W37" s="10"/>
      <c r="X37" s="10"/>
      <c r="Y37" s="21">
        <f t="shared" si="10"/>
        <v>-100</v>
      </c>
      <c r="Z37" s="9">
        <v>1.000822E-11</v>
      </c>
      <c r="AA37" s="10">
        <f>AC37/$J$3</f>
        <v>1.0802981334714773E-11</v>
      </c>
      <c r="AB37" s="10">
        <f t="shared" si="18"/>
        <v>7.947613347147735E-13</v>
      </c>
      <c r="AC37" s="10">
        <v>0.05417680032</v>
      </c>
      <c r="AD37" s="21">
        <f t="shared" si="12"/>
        <v>7.941085774640981</v>
      </c>
      <c r="AE37" s="9">
        <v>1.000974E-11</v>
      </c>
      <c r="AF37" s="10">
        <v>6.602946924922175E-11</v>
      </c>
      <c r="AG37" s="10">
        <v>5.6019729249221754E-11</v>
      </c>
      <c r="AH37" s="10">
        <v>0.3311368649</v>
      </c>
      <c r="AI37" s="21">
        <v>559.6521912579324</v>
      </c>
      <c r="AJ37" s="33">
        <f>AVERAGE(B37,L37,Q37,AA37)</f>
        <v>4.636069833612979E-11</v>
      </c>
    </row>
    <row r="38" spans="1:36" ht="12.75">
      <c r="A38" s="1" t="s">
        <v>25</v>
      </c>
      <c r="F38" s="2" t="s">
        <v>26</v>
      </c>
      <c r="K38" s="2" t="s">
        <v>27</v>
      </c>
      <c r="P38" s="2" t="s">
        <v>28</v>
      </c>
      <c r="U38" s="2" t="s">
        <v>29</v>
      </c>
      <c r="Z38" s="2" t="s">
        <v>30</v>
      </c>
      <c r="AE38" s="2" t="s">
        <v>31</v>
      </c>
      <c r="AJ38" s="2" t="s">
        <v>32</v>
      </c>
    </row>
  </sheetData>
  <mergeCells count="14">
    <mergeCell ref="K3:N3"/>
    <mergeCell ref="P3:S3"/>
    <mergeCell ref="K2:O2"/>
    <mergeCell ref="P2:T2"/>
    <mergeCell ref="A2:E2"/>
    <mergeCell ref="F2:J2"/>
    <mergeCell ref="A3:D3"/>
    <mergeCell ref="F3:I3"/>
    <mergeCell ref="AE2:AI2"/>
    <mergeCell ref="AE3:AH3"/>
    <mergeCell ref="U2:Y2"/>
    <mergeCell ref="Z2:AD2"/>
    <mergeCell ref="U3:X3"/>
    <mergeCell ref="Z3:AC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AD37"/>
  <sheetViews>
    <sheetView workbookViewId="0" topLeftCell="T1">
      <selection activeCell="AC42" sqref="AC42"/>
    </sheetView>
  </sheetViews>
  <sheetFormatPr defaultColWidth="9.140625" defaultRowHeight="12.75"/>
  <cols>
    <col min="1" max="2" width="10.421875" style="1" bestFit="1" customWidth="1"/>
    <col min="3" max="5" width="11.00390625" style="1" bestFit="1" customWidth="1"/>
    <col min="6" max="6" width="11.00390625" style="2" bestFit="1" customWidth="1"/>
    <col min="7" max="7" width="10.421875" style="2" bestFit="1" customWidth="1"/>
    <col min="8" max="8" width="10.421875" style="2" customWidth="1"/>
    <col min="9" max="11" width="11.00390625" style="2" bestFit="1" customWidth="1"/>
    <col min="12" max="12" width="10.421875" style="2" bestFit="1" customWidth="1"/>
    <col min="13" max="13" width="10.421875" style="2" customWidth="1"/>
    <col min="14" max="16" width="11.00390625" style="2" bestFit="1" customWidth="1"/>
    <col min="17" max="17" width="10.421875" style="2" bestFit="1" customWidth="1"/>
    <col min="18" max="18" width="10.421875" style="2" customWidth="1"/>
    <col min="19" max="21" width="11.00390625" style="2" bestFit="1" customWidth="1"/>
    <col min="22" max="22" width="10.421875" style="2" bestFit="1" customWidth="1"/>
    <col min="23" max="23" width="10.421875" style="2" customWidth="1"/>
    <col min="24" max="26" width="11.00390625" style="2" bestFit="1" customWidth="1"/>
    <col min="27" max="27" width="10.421875" style="2" bestFit="1" customWidth="1"/>
    <col min="28" max="28" width="10.421875" style="2" customWidth="1"/>
    <col min="29" max="30" width="11.00390625" style="2" bestFit="1" customWidth="1"/>
    <col min="31" max="16384" width="9.140625" style="2" customWidth="1"/>
  </cols>
  <sheetData>
    <row r="1" ht="13.5" thickBot="1"/>
    <row r="2" spans="1:30" ht="12.75">
      <c r="A2" s="38" t="s">
        <v>11</v>
      </c>
      <c r="B2" s="39"/>
      <c r="C2" s="39"/>
      <c r="D2" s="39"/>
      <c r="E2" s="40"/>
      <c r="F2" s="41" t="s">
        <v>11</v>
      </c>
      <c r="G2" s="42"/>
      <c r="H2" s="42"/>
      <c r="I2" s="42"/>
      <c r="J2" s="43"/>
      <c r="K2" s="38" t="s">
        <v>11</v>
      </c>
      <c r="L2" s="39"/>
      <c r="M2" s="39"/>
      <c r="N2" s="39"/>
      <c r="O2" s="40"/>
      <c r="P2" s="38" t="s">
        <v>11</v>
      </c>
      <c r="Q2" s="39"/>
      <c r="R2" s="39"/>
      <c r="S2" s="39"/>
      <c r="T2" s="40"/>
      <c r="U2" s="38" t="s">
        <v>11</v>
      </c>
      <c r="V2" s="39"/>
      <c r="W2" s="39"/>
      <c r="X2" s="39"/>
      <c r="Y2" s="40"/>
      <c r="Z2" s="38" t="s">
        <v>11</v>
      </c>
      <c r="AA2" s="39"/>
      <c r="AB2" s="39"/>
      <c r="AC2" s="39"/>
      <c r="AD2" s="40"/>
    </row>
    <row r="3" spans="1:30" ht="12.75">
      <c r="A3" s="36" t="s">
        <v>0</v>
      </c>
      <c r="B3" s="37"/>
      <c r="C3" s="37"/>
      <c r="D3" s="37"/>
      <c r="E3" s="5" t="e">
        <f>(I5-I37)/(F5-F37)</f>
        <v>#DIV/0!</v>
      </c>
      <c r="F3" s="34" t="s">
        <v>4</v>
      </c>
      <c r="G3" s="35"/>
      <c r="H3" s="35"/>
      <c r="I3" s="35"/>
      <c r="J3" s="8" t="e">
        <f>(I6-I37)/(F6-F37)</f>
        <v>#DIV/0!</v>
      </c>
      <c r="K3" s="36" t="s">
        <v>5</v>
      </c>
      <c r="L3" s="37"/>
      <c r="M3" s="37"/>
      <c r="N3" s="37"/>
      <c r="O3" s="5" t="e">
        <f>(I5-I37)/(F5-F37)</f>
        <v>#DIV/0!</v>
      </c>
      <c r="P3" s="36" t="s">
        <v>6</v>
      </c>
      <c r="Q3" s="37"/>
      <c r="R3" s="37"/>
      <c r="S3" s="37"/>
      <c r="T3" s="5" t="e">
        <f>(I5-I37)/(F5-F37)</f>
        <v>#DIV/0!</v>
      </c>
      <c r="U3" s="36" t="s">
        <v>7</v>
      </c>
      <c r="V3" s="37"/>
      <c r="W3" s="37"/>
      <c r="X3" s="37"/>
      <c r="Y3" s="5" t="e">
        <f>(I5-I37)/(F5-F37)</f>
        <v>#DIV/0!</v>
      </c>
      <c r="Z3" s="36" t="s">
        <v>8</v>
      </c>
      <c r="AA3" s="37"/>
      <c r="AB3" s="37"/>
      <c r="AC3" s="37"/>
      <c r="AD3" s="5" t="e">
        <f>(I5-I37)/(F5-F37)</f>
        <v>#DIV/0!</v>
      </c>
    </row>
    <row r="4" spans="1:30" ht="13.5" thickBot="1">
      <c r="A4" s="9" t="s">
        <v>1</v>
      </c>
      <c r="B4" s="10" t="s">
        <v>10</v>
      </c>
      <c r="C4" s="10" t="s">
        <v>13</v>
      </c>
      <c r="D4" s="10" t="s">
        <v>2</v>
      </c>
      <c r="E4" s="11" t="s">
        <v>9</v>
      </c>
      <c r="F4" s="12" t="s">
        <v>1</v>
      </c>
      <c r="G4" s="13" t="s">
        <v>10</v>
      </c>
      <c r="H4" s="13" t="s">
        <v>13</v>
      </c>
      <c r="I4" s="13" t="s">
        <v>2</v>
      </c>
      <c r="J4" s="14" t="s">
        <v>9</v>
      </c>
      <c r="K4" s="9" t="s">
        <v>1</v>
      </c>
      <c r="L4" s="10" t="s">
        <v>10</v>
      </c>
      <c r="M4" s="10" t="s">
        <v>13</v>
      </c>
      <c r="N4" s="10" t="s">
        <v>2</v>
      </c>
      <c r="O4" s="11" t="s">
        <v>9</v>
      </c>
      <c r="P4" s="9" t="s">
        <v>1</v>
      </c>
      <c r="Q4" s="10" t="s">
        <v>10</v>
      </c>
      <c r="R4" s="10" t="s">
        <v>13</v>
      </c>
      <c r="S4" s="10" t="s">
        <v>2</v>
      </c>
      <c r="T4" s="11" t="s">
        <v>9</v>
      </c>
      <c r="U4" s="9" t="s">
        <v>1</v>
      </c>
      <c r="V4" s="10" t="s">
        <v>10</v>
      </c>
      <c r="W4" s="10" t="s">
        <v>13</v>
      </c>
      <c r="X4" s="10" t="s">
        <v>2</v>
      </c>
      <c r="Y4" s="11" t="s">
        <v>9</v>
      </c>
      <c r="Z4" s="9" t="s">
        <v>1</v>
      </c>
      <c r="AA4" s="10" t="s">
        <v>10</v>
      </c>
      <c r="AB4" s="10" t="s">
        <v>13</v>
      </c>
      <c r="AC4" s="10" t="s">
        <v>2</v>
      </c>
      <c r="AD4" s="11" t="s">
        <v>9</v>
      </c>
    </row>
    <row r="5" spans="1:30" ht="12.75">
      <c r="A5" s="15"/>
      <c r="B5" s="16" t="e">
        <f>D5/$J$3</f>
        <v>#DIV/0!</v>
      </c>
      <c r="C5" s="1" t="e">
        <f>B5-A5</f>
        <v>#DIV/0!</v>
      </c>
      <c r="D5" s="16"/>
      <c r="E5" s="19" t="e">
        <f>(B5-A5)/A5*100</f>
        <v>#DIV/0!</v>
      </c>
      <c r="F5" s="17"/>
      <c r="G5" s="18" t="e">
        <f>I5/$J$3</f>
        <v>#DIV/0!</v>
      </c>
      <c r="H5" s="26" t="e">
        <f>G5-F5</f>
        <v>#DIV/0!</v>
      </c>
      <c r="I5" s="18"/>
      <c r="J5" s="22" t="e">
        <f>(G5-F5)/F5*100</f>
        <v>#DIV/0!</v>
      </c>
      <c r="K5" s="15"/>
      <c r="L5" s="16" t="e">
        <f>N5/$J$3</f>
        <v>#DIV/0!</v>
      </c>
      <c r="M5" s="16" t="e">
        <f>L5-K5</f>
        <v>#DIV/0!</v>
      </c>
      <c r="N5" s="16"/>
      <c r="O5" s="19" t="e">
        <f>(L5-K5)/K5*100</f>
        <v>#DIV/0!</v>
      </c>
      <c r="P5" s="15"/>
      <c r="Q5" s="16" t="e">
        <f>S5/$J$3</f>
        <v>#DIV/0!</v>
      </c>
      <c r="R5" s="16" t="e">
        <f>Q5-P5</f>
        <v>#DIV/0!</v>
      </c>
      <c r="S5" s="16"/>
      <c r="T5" s="19" t="e">
        <f>(Q5-P5)/P5*100</f>
        <v>#DIV/0!</v>
      </c>
      <c r="U5" s="15"/>
      <c r="V5" s="16" t="e">
        <f>X5/$J$3</f>
        <v>#DIV/0!</v>
      </c>
      <c r="W5" s="25" t="e">
        <f>V5-U5</f>
        <v>#DIV/0!</v>
      </c>
      <c r="X5" s="25"/>
      <c r="Y5" s="19" t="e">
        <f>(V5-U5)/U5*100</f>
        <v>#DIV/0!</v>
      </c>
      <c r="Z5" s="15"/>
      <c r="AA5" s="16" t="e">
        <f>AC5/$J$3</f>
        <v>#DIV/0!</v>
      </c>
      <c r="AB5" s="16" t="e">
        <f>AA5-Z5</f>
        <v>#DIV/0!</v>
      </c>
      <c r="AC5" s="16"/>
      <c r="AD5" s="19" t="e">
        <f>(AA5-Z5)/Z5*100</f>
        <v>#DIV/0!</v>
      </c>
    </row>
    <row r="6" spans="1:30" ht="12.75">
      <c r="A6" s="3"/>
      <c r="B6" s="4" t="e">
        <f aca="true" t="shared" si="0" ref="B6:B36">D6/$J$3</f>
        <v>#DIV/0!</v>
      </c>
      <c r="C6" s="1" t="e">
        <f>B6-A6</f>
        <v>#DIV/0!</v>
      </c>
      <c r="D6" s="4"/>
      <c r="E6" s="20" t="e">
        <f aca="true" t="shared" si="1" ref="E6:E37">(B6-A6)/A6*100</f>
        <v>#DIV/0!</v>
      </c>
      <c r="F6" s="6"/>
      <c r="G6" s="7" t="e">
        <f aca="true" t="shared" si="2" ref="G6:G36">I6/$J$3</f>
        <v>#DIV/0!</v>
      </c>
      <c r="H6" s="7" t="e">
        <f>G6-F6</f>
        <v>#DIV/0!</v>
      </c>
      <c r="I6" s="7"/>
      <c r="J6" s="23" t="e">
        <f aca="true" t="shared" si="3" ref="J6:J37">(G6-F6)/F6*100</f>
        <v>#DIV/0!</v>
      </c>
      <c r="K6" s="3"/>
      <c r="L6" s="4" t="e">
        <f aca="true" t="shared" si="4" ref="L6:L36">N6/$J$3</f>
        <v>#DIV/0!</v>
      </c>
      <c r="M6" s="4" t="e">
        <f>L6-K6</f>
        <v>#DIV/0!</v>
      </c>
      <c r="N6" s="4"/>
      <c r="O6" s="20" t="e">
        <f aca="true" t="shared" si="5" ref="O6:O37">(L6-K6)/K6*100</f>
        <v>#DIV/0!</v>
      </c>
      <c r="P6" s="3"/>
      <c r="Q6" s="4" t="e">
        <f aca="true" t="shared" si="6" ref="Q6:Q36">S6/$J$3</f>
        <v>#DIV/0!</v>
      </c>
      <c r="R6" s="4" t="e">
        <f>Q6-P6</f>
        <v>#DIV/0!</v>
      </c>
      <c r="S6" s="4"/>
      <c r="T6" s="20" t="e">
        <f aca="true" t="shared" si="7" ref="T6:T37">(Q6-P6)/P6*100</f>
        <v>#DIV/0!</v>
      </c>
      <c r="U6" s="3"/>
      <c r="V6" s="4" t="e">
        <f aca="true" t="shared" si="8" ref="V6:V36">X6/$J$3</f>
        <v>#DIV/0!</v>
      </c>
      <c r="W6" s="4" t="e">
        <f>V6-U6</f>
        <v>#DIV/0!</v>
      </c>
      <c r="X6" s="4"/>
      <c r="Y6" s="20" t="e">
        <f aca="true" t="shared" si="9" ref="Y6:Y37">(V6-U6)/U6*100</f>
        <v>#DIV/0!</v>
      </c>
      <c r="Z6" s="3"/>
      <c r="AA6" s="4" t="e">
        <f aca="true" t="shared" si="10" ref="AA6:AA36">AC6/$J$3</f>
        <v>#DIV/0!</v>
      </c>
      <c r="AB6" s="4" t="e">
        <f>AA6-Z6</f>
        <v>#DIV/0!</v>
      </c>
      <c r="AC6" s="4"/>
      <c r="AD6" s="20" t="e">
        <f aca="true" t="shared" si="11" ref="AD6:AD37">(AA6-Z6)/Z6*100</f>
        <v>#DIV/0!</v>
      </c>
    </row>
    <row r="7" spans="1:30" ht="12.75">
      <c r="A7" s="3"/>
      <c r="B7" s="4" t="e">
        <f t="shared" si="0"/>
        <v>#DIV/0!</v>
      </c>
      <c r="C7" s="1" t="e">
        <f aca="true" t="shared" si="12" ref="C7:C37">B7-A7</f>
        <v>#DIV/0!</v>
      </c>
      <c r="D7" s="4"/>
      <c r="E7" s="20" t="e">
        <f t="shared" si="1"/>
        <v>#DIV/0!</v>
      </c>
      <c r="F7" s="6"/>
      <c r="G7" s="7" t="e">
        <f t="shared" si="2"/>
        <v>#DIV/0!</v>
      </c>
      <c r="H7" s="7" t="e">
        <f aca="true" t="shared" si="13" ref="H7:H37">G7-F7</f>
        <v>#DIV/0!</v>
      </c>
      <c r="I7" s="7"/>
      <c r="J7" s="23" t="e">
        <f t="shared" si="3"/>
        <v>#DIV/0!</v>
      </c>
      <c r="K7" s="3"/>
      <c r="L7" s="4" t="e">
        <f t="shared" si="4"/>
        <v>#DIV/0!</v>
      </c>
      <c r="M7" s="4" t="e">
        <f aca="true" t="shared" si="14" ref="M7:M36">L7-K7</f>
        <v>#DIV/0!</v>
      </c>
      <c r="N7" s="4"/>
      <c r="O7" s="20" t="e">
        <f t="shared" si="5"/>
        <v>#DIV/0!</v>
      </c>
      <c r="P7" s="3"/>
      <c r="Q7" s="4" t="e">
        <f t="shared" si="6"/>
        <v>#DIV/0!</v>
      </c>
      <c r="R7" s="4" t="e">
        <f aca="true" t="shared" si="15" ref="R7:R37">Q7-P7</f>
        <v>#DIV/0!</v>
      </c>
      <c r="S7" s="4"/>
      <c r="T7" s="20" t="e">
        <f t="shared" si="7"/>
        <v>#DIV/0!</v>
      </c>
      <c r="U7" s="3"/>
      <c r="V7" s="4" t="e">
        <f t="shared" si="8"/>
        <v>#DIV/0!</v>
      </c>
      <c r="W7" s="4" t="e">
        <f aca="true" t="shared" si="16" ref="W7:W37">V7-U7</f>
        <v>#DIV/0!</v>
      </c>
      <c r="X7" s="4"/>
      <c r="Y7" s="20" t="e">
        <f t="shared" si="9"/>
        <v>#DIV/0!</v>
      </c>
      <c r="Z7" s="3"/>
      <c r="AA7" s="4" t="e">
        <f t="shared" si="10"/>
        <v>#DIV/0!</v>
      </c>
      <c r="AB7" s="4" t="e">
        <f aca="true" t="shared" si="17" ref="AB7:AB37">AA7-Z7</f>
        <v>#DIV/0!</v>
      </c>
      <c r="AC7" s="4"/>
      <c r="AD7" s="20" t="e">
        <f t="shared" si="11"/>
        <v>#DIV/0!</v>
      </c>
    </row>
    <row r="8" spans="1:30" ht="12.75">
      <c r="A8" s="3"/>
      <c r="B8" s="4" t="e">
        <f t="shared" si="0"/>
        <v>#DIV/0!</v>
      </c>
      <c r="C8" s="1" t="e">
        <f t="shared" si="12"/>
        <v>#DIV/0!</v>
      </c>
      <c r="D8" s="4"/>
      <c r="E8" s="20" t="e">
        <f t="shared" si="1"/>
        <v>#DIV/0!</v>
      </c>
      <c r="F8" s="6"/>
      <c r="G8" s="7" t="e">
        <f t="shared" si="2"/>
        <v>#DIV/0!</v>
      </c>
      <c r="H8" s="7" t="e">
        <f t="shared" si="13"/>
        <v>#DIV/0!</v>
      </c>
      <c r="I8" s="7"/>
      <c r="J8" s="23" t="e">
        <f t="shared" si="3"/>
        <v>#DIV/0!</v>
      </c>
      <c r="K8" s="3"/>
      <c r="L8" s="4" t="e">
        <f t="shared" si="4"/>
        <v>#DIV/0!</v>
      </c>
      <c r="M8" s="4" t="e">
        <f t="shared" si="14"/>
        <v>#DIV/0!</v>
      </c>
      <c r="N8" s="4"/>
      <c r="O8" s="20" t="e">
        <f t="shared" si="5"/>
        <v>#DIV/0!</v>
      </c>
      <c r="P8" s="3"/>
      <c r="Q8" s="4" t="e">
        <f t="shared" si="6"/>
        <v>#DIV/0!</v>
      </c>
      <c r="R8" s="4" t="e">
        <f t="shared" si="15"/>
        <v>#DIV/0!</v>
      </c>
      <c r="S8" s="4"/>
      <c r="T8" s="20" t="e">
        <f t="shared" si="7"/>
        <v>#DIV/0!</v>
      </c>
      <c r="U8" s="3"/>
      <c r="V8" s="4" t="e">
        <f t="shared" si="8"/>
        <v>#DIV/0!</v>
      </c>
      <c r="W8" s="4" t="e">
        <f t="shared" si="16"/>
        <v>#DIV/0!</v>
      </c>
      <c r="X8" s="4"/>
      <c r="Y8" s="20" t="e">
        <f t="shared" si="9"/>
        <v>#DIV/0!</v>
      </c>
      <c r="Z8" s="3"/>
      <c r="AA8" s="4" t="e">
        <f t="shared" si="10"/>
        <v>#DIV/0!</v>
      </c>
      <c r="AB8" s="4" t="e">
        <f t="shared" si="17"/>
        <v>#DIV/0!</v>
      </c>
      <c r="AC8" s="4"/>
      <c r="AD8" s="20" t="e">
        <f t="shared" si="11"/>
        <v>#DIV/0!</v>
      </c>
    </row>
    <row r="9" spans="1:30" ht="12.75">
      <c r="A9" s="3"/>
      <c r="B9" s="4" t="e">
        <f t="shared" si="0"/>
        <v>#DIV/0!</v>
      </c>
      <c r="C9" s="1" t="e">
        <f t="shared" si="12"/>
        <v>#DIV/0!</v>
      </c>
      <c r="D9" s="4"/>
      <c r="E9" s="20" t="e">
        <f t="shared" si="1"/>
        <v>#DIV/0!</v>
      </c>
      <c r="F9" s="6"/>
      <c r="G9" s="7" t="e">
        <f t="shared" si="2"/>
        <v>#DIV/0!</v>
      </c>
      <c r="H9" s="7" t="e">
        <f t="shared" si="13"/>
        <v>#DIV/0!</v>
      </c>
      <c r="I9" s="7"/>
      <c r="J9" s="23" t="e">
        <f t="shared" si="3"/>
        <v>#DIV/0!</v>
      </c>
      <c r="K9" s="3"/>
      <c r="L9" s="4" t="e">
        <f t="shared" si="4"/>
        <v>#DIV/0!</v>
      </c>
      <c r="M9" s="4" t="e">
        <f t="shared" si="14"/>
        <v>#DIV/0!</v>
      </c>
      <c r="N9" s="4"/>
      <c r="O9" s="20" t="e">
        <f t="shared" si="5"/>
        <v>#DIV/0!</v>
      </c>
      <c r="P9" s="3"/>
      <c r="Q9" s="4" t="e">
        <f t="shared" si="6"/>
        <v>#DIV/0!</v>
      </c>
      <c r="R9" s="4" t="e">
        <f t="shared" si="15"/>
        <v>#DIV/0!</v>
      </c>
      <c r="S9" s="4"/>
      <c r="T9" s="20" t="e">
        <f t="shared" si="7"/>
        <v>#DIV/0!</v>
      </c>
      <c r="U9" s="3"/>
      <c r="V9" s="4" t="e">
        <f t="shared" si="8"/>
        <v>#DIV/0!</v>
      </c>
      <c r="W9" s="4" t="e">
        <f t="shared" si="16"/>
        <v>#DIV/0!</v>
      </c>
      <c r="X9" s="4"/>
      <c r="Y9" s="20" t="e">
        <f t="shared" si="9"/>
        <v>#DIV/0!</v>
      </c>
      <c r="Z9" s="3"/>
      <c r="AA9" s="4" t="e">
        <f t="shared" si="10"/>
        <v>#DIV/0!</v>
      </c>
      <c r="AB9" s="4" t="e">
        <f t="shared" si="17"/>
        <v>#DIV/0!</v>
      </c>
      <c r="AC9" s="4"/>
      <c r="AD9" s="20" t="e">
        <f t="shared" si="11"/>
        <v>#DIV/0!</v>
      </c>
    </row>
    <row r="10" spans="1:30" ht="12.75">
      <c r="A10" s="3"/>
      <c r="B10" s="4" t="e">
        <f t="shared" si="0"/>
        <v>#DIV/0!</v>
      </c>
      <c r="C10" s="1" t="e">
        <f t="shared" si="12"/>
        <v>#DIV/0!</v>
      </c>
      <c r="D10" s="4"/>
      <c r="E10" s="20" t="e">
        <f t="shared" si="1"/>
        <v>#DIV/0!</v>
      </c>
      <c r="F10" s="6"/>
      <c r="G10" s="7" t="e">
        <f t="shared" si="2"/>
        <v>#DIV/0!</v>
      </c>
      <c r="H10" s="7" t="e">
        <f t="shared" si="13"/>
        <v>#DIV/0!</v>
      </c>
      <c r="I10" s="7"/>
      <c r="J10" s="23" t="e">
        <f t="shared" si="3"/>
        <v>#DIV/0!</v>
      </c>
      <c r="K10" s="3"/>
      <c r="L10" s="4" t="e">
        <f t="shared" si="4"/>
        <v>#DIV/0!</v>
      </c>
      <c r="M10" s="4" t="e">
        <f t="shared" si="14"/>
        <v>#DIV/0!</v>
      </c>
      <c r="N10" s="4"/>
      <c r="O10" s="20" t="e">
        <f t="shared" si="5"/>
        <v>#DIV/0!</v>
      </c>
      <c r="P10" s="3"/>
      <c r="Q10" s="4" t="e">
        <f t="shared" si="6"/>
        <v>#DIV/0!</v>
      </c>
      <c r="R10" s="4" t="e">
        <f t="shared" si="15"/>
        <v>#DIV/0!</v>
      </c>
      <c r="S10" s="4"/>
      <c r="T10" s="20" t="e">
        <f t="shared" si="7"/>
        <v>#DIV/0!</v>
      </c>
      <c r="U10" s="3"/>
      <c r="V10" s="4" t="e">
        <f t="shared" si="8"/>
        <v>#DIV/0!</v>
      </c>
      <c r="W10" s="4" t="e">
        <f t="shared" si="16"/>
        <v>#DIV/0!</v>
      </c>
      <c r="X10" s="4"/>
      <c r="Y10" s="20" t="e">
        <f t="shared" si="9"/>
        <v>#DIV/0!</v>
      </c>
      <c r="Z10" s="3"/>
      <c r="AA10" s="4" t="e">
        <f t="shared" si="10"/>
        <v>#DIV/0!</v>
      </c>
      <c r="AB10" s="4" t="e">
        <f t="shared" si="17"/>
        <v>#DIV/0!</v>
      </c>
      <c r="AC10" s="4"/>
      <c r="AD10" s="20" t="e">
        <f t="shared" si="11"/>
        <v>#DIV/0!</v>
      </c>
    </row>
    <row r="11" spans="1:30" ht="12.75">
      <c r="A11" s="3"/>
      <c r="B11" s="4" t="e">
        <f t="shared" si="0"/>
        <v>#DIV/0!</v>
      </c>
      <c r="C11" s="1" t="e">
        <f t="shared" si="12"/>
        <v>#DIV/0!</v>
      </c>
      <c r="D11" s="4"/>
      <c r="E11" s="20" t="e">
        <f t="shared" si="1"/>
        <v>#DIV/0!</v>
      </c>
      <c r="F11" s="6"/>
      <c r="G11" s="7" t="e">
        <f t="shared" si="2"/>
        <v>#DIV/0!</v>
      </c>
      <c r="H11" s="7" t="e">
        <f t="shared" si="13"/>
        <v>#DIV/0!</v>
      </c>
      <c r="I11" s="7"/>
      <c r="J11" s="23" t="e">
        <f t="shared" si="3"/>
        <v>#DIV/0!</v>
      </c>
      <c r="K11" s="3"/>
      <c r="L11" s="4" t="e">
        <f t="shared" si="4"/>
        <v>#DIV/0!</v>
      </c>
      <c r="M11" s="4" t="e">
        <f t="shared" si="14"/>
        <v>#DIV/0!</v>
      </c>
      <c r="N11" s="4"/>
      <c r="O11" s="20" t="e">
        <f t="shared" si="5"/>
        <v>#DIV/0!</v>
      </c>
      <c r="P11" s="3"/>
      <c r="Q11" s="4" t="e">
        <f t="shared" si="6"/>
        <v>#DIV/0!</v>
      </c>
      <c r="R11" s="4" t="e">
        <f t="shared" si="15"/>
        <v>#DIV/0!</v>
      </c>
      <c r="S11" s="4"/>
      <c r="T11" s="20" t="e">
        <f t="shared" si="7"/>
        <v>#DIV/0!</v>
      </c>
      <c r="U11" s="3"/>
      <c r="V11" s="4" t="e">
        <f t="shared" si="8"/>
        <v>#DIV/0!</v>
      </c>
      <c r="W11" s="4" t="e">
        <f t="shared" si="16"/>
        <v>#DIV/0!</v>
      </c>
      <c r="X11" s="4"/>
      <c r="Y11" s="20" t="e">
        <f t="shared" si="9"/>
        <v>#DIV/0!</v>
      </c>
      <c r="Z11" s="3"/>
      <c r="AA11" s="4" t="e">
        <f t="shared" si="10"/>
        <v>#DIV/0!</v>
      </c>
      <c r="AB11" s="4" t="e">
        <f t="shared" si="17"/>
        <v>#DIV/0!</v>
      </c>
      <c r="AC11" s="4"/>
      <c r="AD11" s="20" t="e">
        <f t="shared" si="11"/>
        <v>#DIV/0!</v>
      </c>
    </row>
    <row r="12" spans="1:30" ht="12.75">
      <c r="A12" s="3"/>
      <c r="B12" s="4" t="e">
        <f t="shared" si="0"/>
        <v>#DIV/0!</v>
      </c>
      <c r="C12" s="1" t="e">
        <f t="shared" si="12"/>
        <v>#DIV/0!</v>
      </c>
      <c r="D12" s="4"/>
      <c r="E12" s="20" t="e">
        <f t="shared" si="1"/>
        <v>#DIV/0!</v>
      </c>
      <c r="F12" s="6"/>
      <c r="G12" s="7" t="e">
        <f t="shared" si="2"/>
        <v>#DIV/0!</v>
      </c>
      <c r="H12" s="7" t="e">
        <f t="shared" si="13"/>
        <v>#DIV/0!</v>
      </c>
      <c r="I12" s="7"/>
      <c r="J12" s="23" t="e">
        <f t="shared" si="3"/>
        <v>#DIV/0!</v>
      </c>
      <c r="K12" s="3"/>
      <c r="L12" s="4" t="e">
        <f t="shared" si="4"/>
        <v>#DIV/0!</v>
      </c>
      <c r="M12" s="4" t="e">
        <f t="shared" si="14"/>
        <v>#DIV/0!</v>
      </c>
      <c r="N12" s="4"/>
      <c r="O12" s="20" t="e">
        <f t="shared" si="5"/>
        <v>#DIV/0!</v>
      </c>
      <c r="P12" s="3"/>
      <c r="Q12" s="4" t="e">
        <f t="shared" si="6"/>
        <v>#DIV/0!</v>
      </c>
      <c r="R12" s="4" t="e">
        <f t="shared" si="15"/>
        <v>#DIV/0!</v>
      </c>
      <c r="S12" s="4"/>
      <c r="T12" s="20" t="e">
        <f t="shared" si="7"/>
        <v>#DIV/0!</v>
      </c>
      <c r="U12" s="3"/>
      <c r="V12" s="4" t="e">
        <f t="shared" si="8"/>
        <v>#DIV/0!</v>
      </c>
      <c r="W12" s="4" t="e">
        <f t="shared" si="16"/>
        <v>#DIV/0!</v>
      </c>
      <c r="X12" s="4"/>
      <c r="Y12" s="20" t="e">
        <f t="shared" si="9"/>
        <v>#DIV/0!</v>
      </c>
      <c r="Z12" s="3"/>
      <c r="AA12" s="4" t="e">
        <f t="shared" si="10"/>
        <v>#DIV/0!</v>
      </c>
      <c r="AB12" s="4" t="e">
        <f t="shared" si="17"/>
        <v>#DIV/0!</v>
      </c>
      <c r="AC12" s="4"/>
      <c r="AD12" s="20" t="e">
        <f t="shared" si="11"/>
        <v>#DIV/0!</v>
      </c>
    </row>
    <row r="13" spans="1:30" ht="12.75">
      <c r="A13" s="3"/>
      <c r="B13" s="4" t="e">
        <f t="shared" si="0"/>
        <v>#DIV/0!</v>
      </c>
      <c r="C13" s="1" t="e">
        <f t="shared" si="12"/>
        <v>#DIV/0!</v>
      </c>
      <c r="D13" s="4"/>
      <c r="E13" s="20" t="e">
        <f t="shared" si="1"/>
        <v>#DIV/0!</v>
      </c>
      <c r="F13" s="6"/>
      <c r="G13" s="7" t="e">
        <f t="shared" si="2"/>
        <v>#DIV/0!</v>
      </c>
      <c r="H13" s="7" t="e">
        <f t="shared" si="13"/>
        <v>#DIV/0!</v>
      </c>
      <c r="I13" s="7"/>
      <c r="J13" s="23" t="e">
        <f t="shared" si="3"/>
        <v>#DIV/0!</v>
      </c>
      <c r="K13" s="3"/>
      <c r="L13" s="4" t="e">
        <f t="shared" si="4"/>
        <v>#DIV/0!</v>
      </c>
      <c r="M13" s="4" t="e">
        <f t="shared" si="14"/>
        <v>#DIV/0!</v>
      </c>
      <c r="N13" s="4"/>
      <c r="O13" s="20" t="e">
        <f t="shared" si="5"/>
        <v>#DIV/0!</v>
      </c>
      <c r="P13" s="3"/>
      <c r="Q13" s="4" t="e">
        <f t="shared" si="6"/>
        <v>#DIV/0!</v>
      </c>
      <c r="R13" s="4" t="e">
        <f t="shared" si="15"/>
        <v>#DIV/0!</v>
      </c>
      <c r="S13" s="4"/>
      <c r="T13" s="20" t="e">
        <f t="shared" si="7"/>
        <v>#DIV/0!</v>
      </c>
      <c r="U13" s="3"/>
      <c r="V13" s="4" t="e">
        <f t="shared" si="8"/>
        <v>#DIV/0!</v>
      </c>
      <c r="W13" s="4" t="e">
        <f t="shared" si="16"/>
        <v>#DIV/0!</v>
      </c>
      <c r="X13" s="4"/>
      <c r="Y13" s="20" t="e">
        <f t="shared" si="9"/>
        <v>#DIV/0!</v>
      </c>
      <c r="Z13" s="3"/>
      <c r="AA13" s="4" t="e">
        <f t="shared" si="10"/>
        <v>#DIV/0!</v>
      </c>
      <c r="AB13" s="4" t="e">
        <f t="shared" si="17"/>
        <v>#DIV/0!</v>
      </c>
      <c r="AC13" s="4"/>
      <c r="AD13" s="20" t="e">
        <f t="shared" si="11"/>
        <v>#DIV/0!</v>
      </c>
    </row>
    <row r="14" spans="1:30" ht="12.75">
      <c r="A14" s="3"/>
      <c r="B14" s="4" t="e">
        <f t="shared" si="0"/>
        <v>#DIV/0!</v>
      </c>
      <c r="C14" s="1" t="e">
        <f t="shared" si="12"/>
        <v>#DIV/0!</v>
      </c>
      <c r="D14" s="4"/>
      <c r="E14" s="20" t="e">
        <f t="shared" si="1"/>
        <v>#DIV/0!</v>
      </c>
      <c r="F14" s="6"/>
      <c r="G14" s="7" t="e">
        <f t="shared" si="2"/>
        <v>#DIV/0!</v>
      </c>
      <c r="H14" s="7" t="e">
        <f t="shared" si="13"/>
        <v>#DIV/0!</v>
      </c>
      <c r="I14" s="7"/>
      <c r="J14" s="23" t="e">
        <f t="shared" si="3"/>
        <v>#DIV/0!</v>
      </c>
      <c r="K14" s="3"/>
      <c r="L14" s="4" t="e">
        <f t="shared" si="4"/>
        <v>#DIV/0!</v>
      </c>
      <c r="M14" s="4" t="e">
        <f t="shared" si="14"/>
        <v>#DIV/0!</v>
      </c>
      <c r="N14" s="4"/>
      <c r="O14" s="20" t="e">
        <f t="shared" si="5"/>
        <v>#DIV/0!</v>
      </c>
      <c r="P14" s="3"/>
      <c r="Q14" s="4" t="e">
        <f t="shared" si="6"/>
        <v>#DIV/0!</v>
      </c>
      <c r="R14" s="4" t="e">
        <f t="shared" si="15"/>
        <v>#DIV/0!</v>
      </c>
      <c r="S14" s="4"/>
      <c r="T14" s="20" t="e">
        <f t="shared" si="7"/>
        <v>#DIV/0!</v>
      </c>
      <c r="U14" s="3"/>
      <c r="V14" s="4" t="e">
        <f t="shared" si="8"/>
        <v>#DIV/0!</v>
      </c>
      <c r="W14" s="4" t="e">
        <f t="shared" si="16"/>
        <v>#DIV/0!</v>
      </c>
      <c r="X14" s="4"/>
      <c r="Y14" s="20" t="e">
        <f t="shared" si="9"/>
        <v>#DIV/0!</v>
      </c>
      <c r="Z14" s="3"/>
      <c r="AA14" s="4" t="e">
        <f t="shared" si="10"/>
        <v>#DIV/0!</v>
      </c>
      <c r="AB14" s="4" t="e">
        <f t="shared" si="17"/>
        <v>#DIV/0!</v>
      </c>
      <c r="AC14" s="4"/>
      <c r="AD14" s="20" t="e">
        <f t="shared" si="11"/>
        <v>#DIV/0!</v>
      </c>
    </row>
    <row r="15" spans="1:30" ht="12.75">
      <c r="A15" s="3"/>
      <c r="B15" s="4" t="e">
        <f t="shared" si="0"/>
        <v>#DIV/0!</v>
      </c>
      <c r="C15" s="1" t="e">
        <f t="shared" si="12"/>
        <v>#DIV/0!</v>
      </c>
      <c r="D15" s="4"/>
      <c r="E15" s="20" t="e">
        <f t="shared" si="1"/>
        <v>#DIV/0!</v>
      </c>
      <c r="F15" s="6"/>
      <c r="G15" s="7" t="e">
        <f t="shared" si="2"/>
        <v>#DIV/0!</v>
      </c>
      <c r="H15" s="7" t="e">
        <f t="shared" si="13"/>
        <v>#DIV/0!</v>
      </c>
      <c r="I15" s="7"/>
      <c r="J15" s="23" t="e">
        <f t="shared" si="3"/>
        <v>#DIV/0!</v>
      </c>
      <c r="K15" s="3"/>
      <c r="L15" s="4" t="e">
        <f t="shared" si="4"/>
        <v>#DIV/0!</v>
      </c>
      <c r="M15" s="4" t="e">
        <f t="shared" si="14"/>
        <v>#DIV/0!</v>
      </c>
      <c r="N15" s="4"/>
      <c r="O15" s="20" t="e">
        <f t="shared" si="5"/>
        <v>#DIV/0!</v>
      </c>
      <c r="P15" s="3"/>
      <c r="Q15" s="4" t="e">
        <f t="shared" si="6"/>
        <v>#DIV/0!</v>
      </c>
      <c r="R15" s="4" t="e">
        <f t="shared" si="15"/>
        <v>#DIV/0!</v>
      </c>
      <c r="S15" s="4"/>
      <c r="T15" s="20" t="e">
        <f t="shared" si="7"/>
        <v>#DIV/0!</v>
      </c>
      <c r="U15" s="3"/>
      <c r="V15" s="4" t="e">
        <f t="shared" si="8"/>
        <v>#DIV/0!</v>
      </c>
      <c r="W15" s="4" t="e">
        <f t="shared" si="16"/>
        <v>#DIV/0!</v>
      </c>
      <c r="X15" s="4"/>
      <c r="Y15" s="20" t="e">
        <f t="shared" si="9"/>
        <v>#DIV/0!</v>
      </c>
      <c r="Z15" s="3"/>
      <c r="AA15" s="4" t="e">
        <f t="shared" si="10"/>
        <v>#DIV/0!</v>
      </c>
      <c r="AB15" s="4" t="e">
        <f t="shared" si="17"/>
        <v>#DIV/0!</v>
      </c>
      <c r="AC15" s="4"/>
      <c r="AD15" s="20" t="e">
        <f t="shared" si="11"/>
        <v>#DIV/0!</v>
      </c>
    </row>
    <row r="16" spans="1:30" ht="12.75">
      <c r="A16" s="3"/>
      <c r="B16" s="4" t="e">
        <f t="shared" si="0"/>
        <v>#DIV/0!</v>
      </c>
      <c r="C16" s="1" t="e">
        <f t="shared" si="12"/>
        <v>#DIV/0!</v>
      </c>
      <c r="D16" s="4"/>
      <c r="E16" s="20" t="e">
        <f t="shared" si="1"/>
        <v>#DIV/0!</v>
      </c>
      <c r="F16" s="6"/>
      <c r="G16" s="7" t="e">
        <f t="shared" si="2"/>
        <v>#DIV/0!</v>
      </c>
      <c r="H16" s="7" t="e">
        <f t="shared" si="13"/>
        <v>#DIV/0!</v>
      </c>
      <c r="I16" s="7"/>
      <c r="J16" s="23" t="e">
        <f t="shared" si="3"/>
        <v>#DIV/0!</v>
      </c>
      <c r="K16" s="3"/>
      <c r="L16" s="4" t="e">
        <f t="shared" si="4"/>
        <v>#DIV/0!</v>
      </c>
      <c r="M16" s="4" t="e">
        <f t="shared" si="14"/>
        <v>#DIV/0!</v>
      </c>
      <c r="N16" s="4"/>
      <c r="O16" s="20" t="e">
        <f t="shared" si="5"/>
        <v>#DIV/0!</v>
      </c>
      <c r="P16" s="3"/>
      <c r="Q16" s="4" t="e">
        <f t="shared" si="6"/>
        <v>#DIV/0!</v>
      </c>
      <c r="R16" s="4" t="e">
        <f t="shared" si="15"/>
        <v>#DIV/0!</v>
      </c>
      <c r="S16" s="4"/>
      <c r="T16" s="20" t="e">
        <f t="shared" si="7"/>
        <v>#DIV/0!</v>
      </c>
      <c r="U16" s="3"/>
      <c r="V16" s="4" t="e">
        <f t="shared" si="8"/>
        <v>#DIV/0!</v>
      </c>
      <c r="W16" s="4" t="e">
        <f t="shared" si="16"/>
        <v>#DIV/0!</v>
      </c>
      <c r="X16" s="4"/>
      <c r="Y16" s="20" t="e">
        <f t="shared" si="9"/>
        <v>#DIV/0!</v>
      </c>
      <c r="Z16" s="3"/>
      <c r="AA16" s="4" t="e">
        <f t="shared" si="10"/>
        <v>#DIV/0!</v>
      </c>
      <c r="AB16" s="4" t="e">
        <f t="shared" si="17"/>
        <v>#DIV/0!</v>
      </c>
      <c r="AC16" s="4"/>
      <c r="AD16" s="20" t="e">
        <f t="shared" si="11"/>
        <v>#DIV/0!</v>
      </c>
    </row>
    <row r="17" spans="1:30" ht="12.75">
      <c r="A17" s="3"/>
      <c r="B17" s="4" t="e">
        <f t="shared" si="0"/>
        <v>#DIV/0!</v>
      </c>
      <c r="C17" s="1" t="e">
        <f t="shared" si="12"/>
        <v>#DIV/0!</v>
      </c>
      <c r="D17" s="4"/>
      <c r="E17" s="20" t="e">
        <f t="shared" si="1"/>
        <v>#DIV/0!</v>
      </c>
      <c r="F17" s="6"/>
      <c r="G17" s="7" t="e">
        <f t="shared" si="2"/>
        <v>#DIV/0!</v>
      </c>
      <c r="H17" s="7" t="e">
        <f t="shared" si="13"/>
        <v>#DIV/0!</v>
      </c>
      <c r="I17" s="7"/>
      <c r="J17" s="23" t="e">
        <f t="shared" si="3"/>
        <v>#DIV/0!</v>
      </c>
      <c r="K17" s="3"/>
      <c r="L17" s="4" t="e">
        <f t="shared" si="4"/>
        <v>#DIV/0!</v>
      </c>
      <c r="M17" s="4" t="e">
        <f t="shared" si="14"/>
        <v>#DIV/0!</v>
      </c>
      <c r="N17" s="4"/>
      <c r="O17" s="20" t="e">
        <f t="shared" si="5"/>
        <v>#DIV/0!</v>
      </c>
      <c r="P17" s="3"/>
      <c r="Q17" s="4" t="e">
        <f t="shared" si="6"/>
        <v>#DIV/0!</v>
      </c>
      <c r="R17" s="4" t="e">
        <f t="shared" si="15"/>
        <v>#DIV/0!</v>
      </c>
      <c r="S17" s="4"/>
      <c r="T17" s="20" t="e">
        <f t="shared" si="7"/>
        <v>#DIV/0!</v>
      </c>
      <c r="U17" s="3"/>
      <c r="V17" s="4" t="e">
        <f t="shared" si="8"/>
        <v>#DIV/0!</v>
      </c>
      <c r="W17" s="4" t="e">
        <f t="shared" si="16"/>
        <v>#DIV/0!</v>
      </c>
      <c r="X17" s="4"/>
      <c r="Y17" s="20" t="e">
        <f t="shared" si="9"/>
        <v>#DIV/0!</v>
      </c>
      <c r="Z17" s="3"/>
      <c r="AA17" s="4" t="e">
        <f t="shared" si="10"/>
        <v>#DIV/0!</v>
      </c>
      <c r="AB17" s="4" t="e">
        <f t="shared" si="17"/>
        <v>#DIV/0!</v>
      </c>
      <c r="AC17" s="4"/>
      <c r="AD17" s="20" t="e">
        <f t="shared" si="11"/>
        <v>#DIV/0!</v>
      </c>
    </row>
    <row r="18" spans="1:30" ht="12.75">
      <c r="A18" s="3"/>
      <c r="B18" s="4" t="e">
        <f t="shared" si="0"/>
        <v>#DIV/0!</v>
      </c>
      <c r="C18" s="1" t="e">
        <f t="shared" si="12"/>
        <v>#DIV/0!</v>
      </c>
      <c r="D18" s="4"/>
      <c r="E18" s="20" t="e">
        <f t="shared" si="1"/>
        <v>#DIV/0!</v>
      </c>
      <c r="F18" s="6"/>
      <c r="G18" s="7" t="e">
        <f t="shared" si="2"/>
        <v>#DIV/0!</v>
      </c>
      <c r="H18" s="7" t="e">
        <f t="shared" si="13"/>
        <v>#DIV/0!</v>
      </c>
      <c r="I18" s="7"/>
      <c r="J18" s="23" t="e">
        <f t="shared" si="3"/>
        <v>#DIV/0!</v>
      </c>
      <c r="K18" s="3"/>
      <c r="L18" s="4" t="e">
        <f t="shared" si="4"/>
        <v>#DIV/0!</v>
      </c>
      <c r="M18" s="4" t="e">
        <f t="shared" si="14"/>
        <v>#DIV/0!</v>
      </c>
      <c r="N18" s="4"/>
      <c r="O18" s="20" t="e">
        <f t="shared" si="5"/>
        <v>#DIV/0!</v>
      </c>
      <c r="P18" s="3"/>
      <c r="Q18" s="4" t="e">
        <f t="shared" si="6"/>
        <v>#DIV/0!</v>
      </c>
      <c r="R18" s="4" t="e">
        <f t="shared" si="15"/>
        <v>#DIV/0!</v>
      </c>
      <c r="S18" s="4"/>
      <c r="T18" s="20" t="e">
        <f t="shared" si="7"/>
        <v>#DIV/0!</v>
      </c>
      <c r="U18" s="3"/>
      <c r="V18" s="4" t="e">
        <f t="shared" si="8"/>
        <v>#DIV/0!</v>
      </c>
      <c r="W18" s="4" t="e">
        <f t="shared" si="16"/>
        <v>#DIV/0!</v>
      </c>
      <c r="X18" s="4"/>
      <c r="Y18" s="20" t="e">
        <f t="shared" si="9"/>
        <v>#DIV/0!</v>
      </c>
      <c r="Z18" s="3"/>
      <c r="AA18" s="4" t="e">
        <f t="shared" si="10"/>
        <v>#DIV/0!</v>
      </c>
      <c r="AB18" s="4" t="e">
        <f t="shared" si="17"/>
        <v>#DIV/0!</v>
      </c>
      <c r="AC18" s="4"/>
      <c r="AD18" s="20" t="e">
        <f t="shared" si="11"/>
        <v>#DIV/0!</v>
      </c>
    </row>
    <row r="19" spans="1:30" ht="12.75">
      <c r="A19" s="3"/>
      <c r="B19" s="4" t="e">
        <f t="shared" si="0"/>
        <v>#DIV/0!</v>
      </c>
      <c r="C19" s="1" t="e">
        <f t="shared" si="12"/>
        <v>#DIV/0!</v>
      </c>
      <c r="D19" s="4"/>
      <c r="E19" s="20" t="e">
        <f t="shared" si="1"/>
        <v>#DIV/0!</v>
      </c>
      <c r="F19" s="6"/>
      <c r="G19" s="7" t="e">
        <f t="shared" si="2"/>
        <v>#DIV/0!</v>
      </c>
      <c r="H19" s="7" t="e">
        <f t="shared" si="13"/>
        <v>#DIV/0!</v>
      </c>
      <c r="I19" s="7"/>
      <c r="J19" s="23" t="e">
        <f t="shared" si="3"/>
        <v>#DIV/0!</v>
      </c>
      <c r="K19" s="3"/>
      <c r="L19" s="4" t="e">
        <f t="shared" si="4"/>
        <v>#DIV/0!</v>
      </c>
      <c r="M19" s="4" t="e">
        <f t="shared" si="14"/>
        <v>#DIV/0!</v>
      </c>
      <c r="N19" s="4"/>
      <c r="O19" s="20" t="e">
        <f t="shared" si="5"/>
        <v>#DIV/0!</v>
      </c>
      <c r="P19" s="3"/>
      <c r="Q19" s="4" t="e">
        <f t="shared" si="6"/>
        <v>#DIV/0!</v>
      </c>
      <c r="R19" s="4" t="e">
        <f t="shared" si="15"/>
        <v>#DIV/0!</v>
      </c>
      <c r="S19" s="4"/>
      <c r="T19" s="20" t="e">
        <f t="shared" si="7"/>
        <v>#DIV/0!</v>
      </c>
      <c r="U19" s="3"/>
      <c r="V19" s="4" t="e">
        <f t="shared" si="8"/>
        <v>#DIV/0!</v>
      </c>
      <c r="W19" s="4" t="e">
        <f t="shared" si="16"/>
        <v>#DIV/0!</v>
      </c>
      <c r="X19" s="4"/>
      <c r="Y19" s="20" t="e">
        <f t="shared" si="9"/>
        <v>#DIV/0!</v>
      </c>
      <c r="Z19" s="3"/>
      <c r="AA19" s="4" t="e">
        <f t="shared" si="10"/>
        <v>#DIV/0!</v>
      </c>
      <c r="AB19" s="4" t="e">
        <f t="shared" si="17"/>
        <v>#DIV/0!</v>
      </c>
      <c r="AC19" s="4"/>
      <c r="AD19" s="20" t="e">
        <f t="shared" si="11"/>
        <v>#DIV/0!</v>
      </c>
    </row>
    <row r="20" spans="1:30" ht="12.75">
      <c r="A20" s="3"/>
      <c r="B20" s="4" t="e">
        <f t="shared" si="0"/>
        <v>#DIV/0!</v>
      </c>
      <c r="C20" s="1" t="e">
        <f t="shared" si="12"/>
        <v>#DIV/0!</v>
      </c>
      <c r="D20" s="4"/>
      <c r="E20" s="20" t="e">
        <f t="shared" si="1"/>
        <v>#DIV/0!</v>
      </c>
      <c r="F20" s="6"/>
      <c r="G20" s="7" t="e">
        <f t="shared" si="2"/>
        <v>#DIV/0!</v>
      </c>
      <c r="H20" s="7" t="e">
        <f t="shared" si="13"/>
        <v>#DIV/0!</v>
      </c>
      <c r="I20" s="7"/>
      <c r="J20" s="23" t="e">
        <f t="shared" si="3"/>
        <v>#DIV/0!</v>
      </c>
      <c r="K20" s="3"/>
      <c r="L20" s="4" t="e">
        <f t="shared" si="4"/>
        <v>#DIV/0!</v>
      </c>
      <c r="M20" s="4" t="e">
        <f t="shared" si="14"/>
        <v>#DIV/0!</v>
      </c>
      <c r="N20" s="4"/>
      <c r="O20" s="20" t="e">
        <f t="shared" si="5"/>
        <v>#DIV/0!</v>
      </c>
      <c r="P20" s="3"/>
      <c r="Q20" s="4" t="e">
        <f t="shared" si="6"/>
        <v>#DIV/0!</v>
      </c>
      <c r="R20" s="4" t="e">
        <f t="shared" si="15"/>
        <v>#DIV/0!</v>
      </c>
      <c r="S20" s="4"/>
      <c r="T20" s="20" t="e">
        <f t="shared" si="7"/>
        <v>#DIV/0!</v>
      </c>
      <c r="U20" s="3"/>
      <c r="V20" s="4" t="e">
        <f t="shared" si="8"/>
        <v>#DIV/0!</v>
      </c>
      <c r="W20" s="4" t="e">
        <f t="shared" si="16"/>
        <v>#DIV/0!</v>
      </c>
      <c r="X20" s="4"/>
      <c r="Y20" s="20" t="e">
        <f t="shared" si="9"/>
        <v>#DIV/0!</v>
      </c>
      <c r="Z20" s="3"/>
      <c r="AA20" s="4" t="e">
        <f t="shared" si="10"/>
        <v>#DIV/0!</v>
      </c>
      <c r="AB20" s="4" t="e">
        <f t="shared" si="17"/>
        <v>#DIV/0!</v>
      </c>
      <c r="AC20" s="4"/>
      <c r="AD20" s="20" t="e">
        <f t="shared" si="11"/>
        <v>#DIV/0!</v>
      </c>
    </row>
    <row r="21" spans="1:30" ht="12.75">
      <c r="A21" s="3"/>
      <c r="B21" s="4" t="e">
        <f t="shared" si="0"/>
        <v>#DIV/0!</v>
      </c>
      <c r="C21" s="1" t="e">
        <f t="shared" si="12"/>
        <v>#DIV/0!</v>
      </c>
      <c r="D21" s="4"/>
      <c r="E21" s="20" t="e">
        <f t="shared" si="1"/>
        <v>#DIV/0!</v>
      </c>
      <c r="F21" s="6"/>
      <c r="G21" s="7" t="e">
        <f t="shared" si="2"/>
        <v>#DIV/0!</v>
      </c>
      <c r="H21" s="7" t="e">
        <f t="shared" si="13"/>
        <v>#DIV/0!</v>
      </c>
      <c r="I21" s="7"/>
      <c r="J21" s="23" t="e">
        <f t="shared" si="3"/>
        <v>#DIV/0!</v>
      </c>
      <c r="K21" s="3"/>
      <c r="L21" s="4" t="e">
        <f t="shared" si="4"/>
        <v>#DIV/0!</v>
      </c>
      <c r="M21" s="4" t="e">
        <f t="shared" si="14"/>
        <v>#DIV/0!</v>
      </c>
      <c r="N21" s="4"/>
      <c r="O21" s="20" t="e">
        <f t="shared" si="5"/>
        <v>#DIV/0!</v>
      </c>
      <c r="P21" s="3"/>
      <c r="Q21" s="4" t="e">
        <f t="shared" si="6"/>
        <v>#DIV/0!</v>
      </c>
      <c r="R21" s="4" t="e">
        <f t="shared" si="15"/>
        <v>#DIV/0!</v>
      </c>
      <c r="S21" s="4"/>
      <c r="T21" s="20" t="e">
        <f t="shared" si="7"/>
        <v>#DIV/0!</v>
      </c>
      <c r="U21" s="3"/>
      <c r="V21" s="4" t="e">
        <f t="shared" si="8"/>
        <v>#DIV/0!</v>
      </c>
      <c r="W21" s="4" t="e">
        <f t="shared" si="16"/>
        <v>#DIV/0!</v>
      </c>
      <c r="X21" s="4"/>
      <c r="Y21" s="20" t="e">
        <f t="shared" si="9"/>
        <v>#DIV/0!</v>
      </c>
      <c r="Z21" s="3"/>
      <c r="AA21" s="4" t="e">
        <f t="shared" si="10"/>
        <v>#DIV/0!</v>
      </c>
      <c r="AB21" s="4" t="e">
        <f t="shared" si="17"/>
        <v>#DIV/0!</v>
      </c>
      <c r="AC21" s="4"/>
      <c r="AD21" s="20" t="e">
        <f t="shared" si="11"/>
        <v>#DIV/0!</v>
      </c>
    </row>
    <row r="22" spans="1:30" ht="12.75">
      <c r="A22" s="3"/>
      <c r="B22" s="4" t="e">
        <f t="shared" si="0"/>
        <v>#DIV/0!</v>
      </c>
      <c r="C22" s="1" t="e">
        <f t="shared" si="12"/>
        <v>#DIV/0!</v>
      </c>
      <c r="D22" s="4"/>
      <c r="E22" s="20" t="e">
        <f t="shared" si="1"/>
        <v>#DIV/0!</v>
      </c>
      <c r="F22" s="6"/>
      <c r="G22" s="7" t="e">
        <f t="shared" si="2"/>
        <v>#DIV/0!</v>
      </c>
      <c r="H22" s="7" t="e">
        <f t="shared" si="13"/>
        <v>#DIV/0!</v>
      </c>
      <c r="I22" s="7"/>
      <c r="J22" s="23" t="e">
        <f t="shared" si="3"/>
        <v>#DIV/0!</v>
      </c>
      <c r="K22" s="3"/>
      <c r="L22" s="4" t="e">
        <f t="shared" si="4"/>
        <v>#DIV/0!</v>
      </c>
      <c r="M22" s="4" t="e">
        <f t="shared" si="14"/>
        <v>#DIV/0!</v>
      </c>
      <c r="N22" s="4"/>
      <c r="O22" s="20" t="e">
        <f t="shared" si="5"/>
        <v>#DIV/0!</v>
      </c>
      <c r="P22" s="3"/>
      <c r="Q22" s="4" t="e">
        <f t="shared" si="6"/>
        <v>#DIV/0!</v>
      </c>
      <c r="R22" s="4" t="e">
        <f t="shared" si="15"/>
        <v>#DIV/0!</v>
      </c>
      <c r="S22" s="4"/>
      <c r="T22" s="20" t="e">
        <f t="shared" si="7"/>
        <v>#DIV/0!</v>
      </c>
      <c r="U22" s="3"/>
      <c r="V22" s="4" t="e">
        <f t="shared" si="8"/>
        <v>#DIV/0!</v>
      </c>
      <c r="W22" s="4" t="e">
        <f t="shared" si="16"/>
        <v>#DIV/0!</v>
      </c>
      <c r="X22" s="4"/>
      <c r="Y22" s="20" t="e">
        <f t="shared" si="9"/>
        <v>#DIV/0!</v>
      </c>
      <c r="Z22" s="3"/>
      <c r="AA22" s="4" t="e">
        <f t="shared" si="10"/>
        <v>#DIV/0!</v>
      </c>
      <c r="AB22" s="4" t="e">
        <f t="shared" si="17"/>
        <v>#DIV/0!</v>
      </c>
      <c r="AC22" s="4"/>
      <c r="AD22" s="20" t="e">
        <f t="shared" si="11"/>
        <v>#DIV/0!</v>
      </c>
    </row>
    <row r="23" spans="1:30" ht="12.75">
      <c r="A23" s="3"/>
      <c r="B23" s="4" t="e">
        <f t="shared" si="0"/>
        <v>#DIV/0!</v>
      </c>
      <c r="C23" s="1" t="e">
        <f t="shared" si="12"/>
        <v>#DIV/0!</v>
      </c>
      <c r="D23" s="4"/>
      <c r="E23" s="20" t="e">
        <f t="shared" si="1"/>
        <v>#DIV/0!</v>
      </c>
      <c r="F23" s="6"/>
      <c r="G23" s="7" t="e">
        <f t="shared" si="2"/>
        <v>#DIV/0!</v>
      </c>
      <c r="H23" s="7" t="e">
        <f t="shared" si="13"/>
        <v>#DIV/0!</v>
      </c>
      <c r="I23" s="7"/>
      <c r="J23" s="23" t="e">
        <f t="shared" si="3"/>
        <v>#DIV/0!</v>
      </c>
      <c r="K23" s="3"/>
      <c r="L23" s="4" t="e">
        <f t="shared" si="4"/>
        <v>#DIV/0!</v>
      </c>
      <c r="M23" s="4" t="e">
        <f t="shared" si="14"/>
        <v>#DIV/0!</v>
      </c>
      <c r="N23" s="4"/>
      <c r="O23" s="20" t="e">
        <f t="shared" si="5"/>
        <v>#DIV/0!</v>
      </c>
      <c r="P23" s="3"/>
      <c r="Q23" s="4" t="e">
        <f t="shared" si="6"/>
        <v>#DIV/0!</v>
      </c>
      <c r="R23" s="4" t="e">
        <f t="shared" si="15"/>
        <v>#DIV/0!</v>
      </c>
      <c r="S23" s="4"/>
      <c r="T23" s="20" t="e">
        <f t="shared" si="7"/>
        <v>#DIV/0!</v>
      </c>
      <c r="U23" s="3"/>
      <c r="V23" s="4" t="e">
        <f t="shared" si="8"/>
        <v>#DIV/0!</v>
      </c>
      <c r="W23" s="4" t="e">
        <f t="shared" si="16"/>
        <v>#DIV/0!</v>
      </c>
      <c r="X23" s="4"/>
      <c r="Y23" s="20" t="e">
        <f t="shared" si="9"/>
        <v>#DIV/0!</v>
      </c>
      <c r="Z23" s="3"/>
      <c r="AA23" s="4" t="e">
        <f t="shared" si="10"/>
        <v>#DIV/0!</v>
      </c>
      <c r="AB23" s="4" t="e">
        <f t="shared" si="17"/>
        <v>#DIV/0!</v>
      </c>
      <c r="AC23" s="4"/>
      <c r="AD23" s="20" t="e">
        <f t="shared" si="11"/>
        <v>#DIV/0!</v>
      </c>
    </row>
    <row r="24" spans="1:30" ht="12.75">
      <c r="A24" s="3"/>
      <c r="B24" s="4" t="e">
        <f t="shared" si="0"/>
        <v>#DIV/0!</v>
      </c>
      <c r="C24" s="1" t="e">
        <f t="shared" si="12"/>
        <v>#DIV/0!</v>
      </c>
      <c r="D24" s="4"/>
      <c r="E24" s="20" t="e">
        <f t="shared" si="1"/>
        <v>#DIV/0!</v>
      </c>
      <c r="F24" s="6"/>
      <c r="G24" s="7" t="e">
        <f t="shared" si="2"/>
        <v>#DIV/0!</v>
      </c>
      <c r="H24" s="7" t="e">
        <f t="shared" si="13"/>
        <v>#DIV/0!</v>
      </c>
      <c r="I24" s="7"/>
      <c r="J24" s="23" t="e">
        <f t="shared" si="3"/>
        <v>#DIV/0!</v>
      </c>
      <c r="K24" s="3"/>
      <c r="L24" s="4" t="e">
        <f t="shared" si="4"/>
        <v>#DIV/0!</v>
      </c>
      <c r="M24" s="4" t="e">
        <f t="shared" si="14"/>
        <v>#DIV/0!</v>
      </c>
      <c r="N24" s="4"/>
      <c r="O24" s="20" t="e">
        <f t="shared" si="5"/>
        <v>#DIV/0!</v>
      </c>
      <c r="P24" s="3"/>
      <c r="Q24" s="4" t="e">
        <f t="shared" si="6"/>
        <v>#DIV/0!</v>
      </c>
      <c r="R24" s="4" t="e">
        <f t="shared" si="15"/>
        <v>#DIV/0!</v>
      </c>
      <c r="S24" s="4"/>
      <c r="T24" s="20" t="e">
        <f t="shared" si="7"/>
        <v>#DIV/0!</v>
      </c>
      <c r="U24" s="3"/>
      <c r="V24" s="4" t="e">
        <f t="shared" si="8"/>
        <v>#DIV/0!</v>
      </c>
      <c r="W24" s="4" t="e">
        <f t="shared" si="16"/>
        <v>#DIV/0!</v>
      </c>
      <c r="X24" s="4"/>
      <c r="Y24" s="20" t="e">
        <f t="shared" si="9"/>
        <v>#DIV/0!</v>
      </c>
      <c r="Z24" s="3"/>
      <c r="AA24" s="4" t="e">
        <f t="shared" si="10"/>
        <v>#DIV/0!</v>
      </c>
      <c r="AB24" s="4" t="e">
        <f t="shared" si="17"/>
        <v>#DIV/0!</v>
      </c>
      <c r="AC24" s="4"/>
      <c r="AD24" s="20" t="e">
        <f t="shared" si="11"/>
        <v>#DIV/0!</v>
      </c>
    </row>
    <row r="25" spans="1:30" ht="12.75">
      <c r="A25" s="3"/>
      <c r="B25" s="4" t="e">
        <f t="shared" si="0"/>
        <v>#DIV/0!</v>
      </c>
      <c r="C25" s="1" t="e">
        <f t="shared" si="12"/>
        <v>#DIV/0!</v>
      </c>
      <c r="D25" s="4"/>
      <c r="E25" s="20" t="e">
        <f t="shared" si="1"/>
        <v>#DIV/0!</v>
      </c>
      <c r="F25" s="6"/>
      <c r="G25" s="7" t="e">
        <f t="shared" si="2"/>
        <v>#DIV/0!</v>
      </c>
      <c r="H25" s="7" t="e">
        <f t="shared" si="13"/>
        <v>#DIV/0!</v>
      </c>
      <c r="I25" s="7"/>
      <c r="J25" s="23" t="e">
        <f t="shared" si="3"/>
        <v>#DIV/0!</v>
      </c>
      <c r="K25" s="3"/>
      <c r="L25" s="4" t="e">
        <f t="shared" si="4"/>
        <v>#DIV/0!</v>
      </c>
      <c r="M25" s="4" t="e">
        <f t="shared" si="14"/>
        <v>#DIV/0!</v>
      </c>
      <c r="N25" s="4"/>
      <c r="O25" s="20" t="e">
        <f t="shared" si="5"/>
        <v>#DIV/0!</v>
      </c>
      <c r="P25" s="3"/>
      <c r="Q25" s="4" t="e">
        <f t="shared" si="6"/>
        <v>#DIV/0!</v>
      </c>
      <c r="R25" s="4" t="e">
        <f t="shared" si="15"/>
        <v>#DIV/0!</v>
      </c>
      <c r="S25" s="4"/>
      <c r="T25" s="20" t="e">
        <f t="shared" si="7"/>
        <v>#DIV/0!</v>
      </c>
      <c r="U25" s="3"/>
      <c r="V25" s="4" t="e">
        <f t="shared" si="8"/>
        <v>#DIV/0!</v>
      </c>
      <c r="W25" s="4" t="e">
        <f t="shared" si="16"/>
        <v>#DIV/0!</v>
      </c>
      <c r="X25" s="4"/>
      <c r="Y25" s="20" t="e">
        <f t="shared" si="9"/>
        <v>#DIV/0!</v>
      </c>
      <c r="Z25" s="3"/>
      <c r="AA25" s="4" t="e">
        <f t="shared" si="10"/>
        <v>#DIV/0!</v>
      </c>
      <c r="AB25" s="4" t="e">
        <f t="shared" si="17"/>
        <v>#DIV/0!</v>
      </c>
      <c r="AC25" s="4"/>
      <c r="AD25" s="20" t="e">
        <f t="shared" si="11"/>
        <v>#DIV/0!</v>
      </c>
    </row>
    <row r="26" spans="1:30" ht="12.75">
      <c r="A26" s="3"/>
      <c r="B26" s="4" t="e">
        <f t="shared" si="0"/>
        <v>#DIV/0!</v>
      </c>
      <c r="C26" s="1" t="e">
        <f t="shared" si="12"/>
        <v>#DIV/0!</v>
      </c>
      <c r="D26" s="4"/>
      <c r="E26" s="20" t="e">
        <f t="shared" si="1"/>
        <v>#DIV/0!</v>
      </c>
      <c r="F26" s="6"/>
      <c r="G26" s="7" t="e">
        <f t="shared" si="2"/>
        <v>#DIV/0!</v>
      </c>
      <c r="H26" s="7" t="e">
        <f t="shared" si="13"/>
        <v>#DIV/0!</v>
      </c>
      <c r="I26" s="7"/>
      <c r="J26" s="23" t="e">
        <f t="shared" si="3"/>
        <v>#DIV/0!</v>
      </c>
      <c r="K26" s="3"/>
      <c r="L26" s="4" t="e">
        <f t="shared" si="4"/>
        <v>#DIV/0!</v>
      </c>
      <c r="M26" s="4" t="e">
        <f t="shared" si="14"/>
        <v>#DIV/0!</v>
      </c>
      <c r="N26" s="4"/>
      <c r="O26" s="20" t="e">
        <f t="shared" si="5"/>
        <v>#DIV/0!</v>
      </c>
      <c r="P26" s="3"/>
      <c r="Q26" s="4" t="e">
        <f t="shared" si="6"/>
        <v>#DIV/0!</v>
      </c>
      <c r="R26" s="4" t="e">
        <f t="shared" si="15"/>
        <v>#DIV/0!</v>
      </c>
      <c r="S26" s="4"/>
      <c r="T26" s="20" t="e">
        <f t="shared" si="7"/>
        <v>#DIV/0!</v>
      </c>
      <c r="U26" s="3"/>
      <c r="V26" s="4" t="e">
        <f t="shared" si="8"/>
        <v>#DIV/0!</v>
      </c>
      <c r="W26" s="4" t="e">
        <f t="shared" si="16"/>
        <v>#DIV/0!</v>
      </c>
      <c r="X26" s="4"/>
      <c r="Y26" s="20" t="e">
        <f t="shared" si="9"/>
        <v>#DIV/0!</v>
      </c>
      <c r="Z26" s="3"/>
      <c r="AA26" s="4" t="e">
        <f t="shared" si="10"/>
        <v>#DIV/0!</v>
      </c>
      <c r="AB26" s="4" t="e">
        <f t="shared" si="17"/>
        <v>#DIV/0!</v>
      </c>
      <c r="AC26" s="4"/>
      <c r="AD26" s="20" t="e">
        <f t="shared" si="11"/>
        <v>#DIV/0!</v>
      </c>
    </row>
    <row r="27" spans="1:30" ht="12.75">
      <c r="A27" s="3"/>
      <c r="B27" s="4" t="e">
        <f t="shared" si="0"/>
        <v>#DIV/0!</v>
      </c>
      <c r="C27" s="1" t="e">
        <f t="shared" si="12"/>
        <v>#DIV/0!</v>
      </c>
      <c r="D27" s="4"/>
      <c r="E27" s="20" t="e">
        <f t="shared" si="1"/>
        <v>#DIV/0!</v>
      </c>
      <c r="F27" s="6"/>
      <c r="G27" s="7" t="e">
        <f t="shared" si="2"/>
        <v>#DIV/0!</v>
      </c>
      <c r="H27" s="7" t="e">
        <f t="shared" si="13"/>
        <v>#DIV/0!</v>
      </c>
      <c r="I27" s="7"/>
      <c r="J27" s="23" t="e">
        <f t="shared" si="3"/>
        <v>#DIV/0!</v>
      </c>
      <c r="K27" s="3"/>
      <c r="L27" s="4" t="e">
        <f t="shared" si="4"/>
        <v>#DIV/0!</v>
      </c>
      <c r="M27" s="4" t="e">
        <f t="shared" si="14"/>
        <v>#DIV/0!</v>
      </c>
      <c r="N27" s="4"/>
      <c r="O27" s="20" t="e">
        <f t="shared" si="5"/>
        <v>#DIV/0!</v>
      </c>
      <c r="P27" s="3"/>
      <c r="Q27" s="4" t="e">
        <f t="shared" si="6"/>
        <v>#DIV/0!</v>
      </c>
      <c r="R27" s="4" t="e">
        <f t="shared" si="15"/>
        <v>#DIV/0!</v>
      </c>
      <c r="S27" s="4"/>
      <c r="T27" s="20" t="e">
        <f t="shared" si="7"/>
        <v>#DIV/0!</v>
      </c>
      <c r="U27" s="3"/>
      <c r="V27" s="4" t="e">
        <f t="shared" si="8"/>
        <v>#DIV/0!</v>
      </c>
      <c r="W27" s="4" t="e">
        <f t="shared" si="16"/>
        <v>#DIV/0!</v>
      </c>
      <c r="X27" s="4"/>
      <c r="Y27" s="20" t="e">
        <f t="shared" si="9"/>
        <v>#DIV/0!</v>
      </c>
      <c r="Z27" s="3"/>
      <c r="AA27" s="4" t="e">
        <f t="shared" si="10"/>
        <v>#DIV/0!</v>
      </c>
      <c r="AB27" s="4" t="e">
        <f t="shared" si="17"/>
        <v>#DIV/0!</v>
      </c>
      <c r="AC27" s="4"/>
      <c r="AD27" s="20" t="e">
        <f t="shared" si="11"/>
        <v>#DIV/0!</v>
      </c>
    </row>
    <row r="28" spans="1:30" ht="12.75">
      <c r="A28" s="3"/>
      <c r="B28" s="4" t="e">
        <f t="shared" si="0"/>
        <v>#DIV/0!</v>
      </c>
      <c r="C28" s="1" t="e">
        <f t="shared" si="12"/>
        <v>#DIV/0!</v>
      </c>
      <c r="D28" s="4"/>
      <c r="E28" s="20" t="e">
        <f t="shared" si="1"/>
        <v>#DIV/0!</v>
      </c>
      <c r="F28" s="6"/>
      <c r="G28" s="7" t="e">
        <f t="shared" si="2"/>
        <v>#DIV/0!</v>
      </c>
      <c r="H28" s="7" t="e">
        <f t="shared" si="13"/>
        <v>#DIV/0!</v>
      </c>
      <c r="I28" s="7"/>
      <c r="J28" s="23" t="e">
        <f t="shared" si="3"/>
        <v>#DIV/0!</v>
      </c>
      <c r="K28" s="3"/>
      <c r="L28" s="4" t="e">
        <f t="shared" si="4"/>
        <v>#DIV/0!</v>
      </c>
      <c r="M28" s="4" t="e">
        <f t="shared" si="14"/>
        <v>#DIV/0!</v>
      </c>
      <c r="N28" s="4"/>
      <c r="O28" s="20" t="e">
        <f t="shared" si="5"/>
        <v>#DIV/0!</v>
      </c>
      <c r="P28" s="3"/>
      <c r="Q28" s="4" t="e">
        <f t="shared" si="6"/>
        <v>#DIV/0!</v>
      </c>
      <c r="R28" s="4" t="e">
        <f t="shared" si="15"/>
        <v>#DIV/0!</v>
      </c>
      <c r="S28" s="4"/>
      <c r="T28" s="20" t="e">
        <f t="shared" si="7"/>
        <v>#DIV/0!</v>
      </c>
      <c r="U28" s="3"/>
      <c r="V28" s="4" t="e">
        <f t="shared" si="8"/>
        <v>#DIV/0!</v>
      </c>
      <c r="W28" s="4" t="e">
        <f t="shared" si="16"/>
        <v>#DIV/0!</v>
      </c>
      <c r="X28" s="4"/>
      <c r="Y28" s="20" t="e">
        <f t="shared" si="9"/>
        <v>#DIV/0!</v>
      </c>
      <c r="Z28" s="3"/>
      <c r="AA28" s="4" t="e">
        <f t="shared" si="10"/>
        <v>#DIV/0!</v>
      </c>
      <c r="AB28" s="4" t="e">
        <f t="shared" si="17"/>
        <v>#DIV/0!</v>
      </c>
      <c r="AC28" s="4"/>
      <c r="AD28" s="20" t="e">
        <f t="shared" si="11"/>
        <v>#DIV/0!</v>
      </c>
    </row>
    <row r="29" spans="1:30" ht="12.75">
      <c r="A29" s="3"/>
      <c r="B29" s="4" t="e">
        <f t="shared" si="0"/>
        <v>#DIV/0!</v>
      </c>
      <c r="C29" s="1" t="e">
        <f t="shared" si="12"/>
        <v>#DIV/0!</v>
      </c>
      <c r="D29" s="4"/>
      <c r="E29" s="20" t="e">
        <f t="shared" si="1"/>
        <v>#DIV/0!</v>
      </c>
      <c r="F29" s="6"/>
      <c r="G29" s="7" t="e">
        <f t="shared" si="2"/>
        <v>#DIV/0!</v>
      </c>
      <c r="H29" s="7" t="e">
        <f t="shared" si="13"/>
        <v>#DIV/0!</v>
      </c>
      <c r="I29" s="7"/>
      <c r="J29" s="23" t="e">
        <f t="shared" si="3"/>
        <v>#DIV/0!</v>
      </c>
      <c r="K29" s="3"/>
      <c r="L29" s="4" t="e">
        <f t="shared" si="4"/>
        <v>#DIV/0!</v>
      </c>
      <c r="M29" s="4" t="e">
        <f t="shared" si="14"/>
        <v>#DIV/0!</v>
      </c>
      <c r="N29" s="4"/>
      <c r="O29" s="20" t="e">
        <f t="shared" si="5"/>
        <v>#DIV/0!</v>
      </c>
      <c r="P29" s="3"/>
      <c r="Q29" s="4" t="e">
        <f t="shared" si="6"/>
        <v>#DIV/0!</v>
      </c>
      <c r="R29" s="4" t="e">
        <f t="shared" si="15"/>
        <v>#DIV/0!</v>
      </c>
      <c r="S29" s="4"/>
      <c r="T29" s="20" t="e">
        <f t="shared" si="7"/>
        <v>#DIV/0!</v>
      </c>
      <c r="U29" s="3"/>
      <c r="V29" s="4" t="e">
        <f t="shared" si="8"/>
        <v>#DIV/0!</v>
      </c>
      <c r="W29" s="4" t="e">
        <f t="shared" si="16"/>
        <v>#DIV/0!</v>
      </c>
      <c r="X29" s="4"/>
      <c r="Y29" s="20" t="e">
        <f t="shared" si="9"/>
        <v>#DIV/0!</v>
      </c>
      <c r="Z29" s="3"/>
      <c r="AA29" s="4" t="e">
        <f t="shared" si="10"/>
        <v>#DIV/0!</v>
      </c>
      <c r="AB29" s="4" t="e">
        <f t="shared" si="17"/>
        <v>#DIV/0!</v>
      </c>
      <c r="AC29" s="4"/>
      <c r="AD29" s="20" t="e">
        <f t="shared" si="11"/>
        <v>#DIV/0!</v>
      </c>
    </row>
    <row r="30" spans="1:30" ht="12.75">
      <c r="A30" s="3"/>
      <c r="B30" s="4" t="e">
        <f t="shared" si="0"/>
        <v>#DIV/0!</v>
      </c>
      <c r="C30" s="1" t="e">
        <f t="shared" si="12"/>
        <v>#DIV/0!</v>
      </c>
      <c r="D30" s="4"/>
      <c r="E30" s="20" t="e">
        <f t="shared" si="1"/>
        <v>#DIV/0!</v>
      </c>
      <c r="F30" s="6"/>
      <c r="G30" s="7" t="e">
        <f t="shared" si="2"/>
        <v>#DIV/0!</v>
      </c>
      <c r="H30" s="7" t="e">
        <f t="shared" si="13"/>
        <v>#DIV/0!</v>
      </c>
      <c r="I30" s="7"/>
      <c r="J30" s="23" t="e">
        <f t="shared" si="3"/>
        <v>#DIV/0!</v>
      </c>
      <c r="K30" s="3"/>
      <c r="L30" s="4" t="e">
        <f t="shared" si="4"/>
        <v>#DIV/0!</v>
      </c>
      <c r="M30" s="4" t="e">
        <f t="shared" si="14"/>
        <v>#DIV/0!</v>
      </c>
      <c r="N30" s="4"/>
      <c r="O30" s="20" t="e">
        <f t="shared" si="5"/>
        <v>#DIV/0!</v>
      </c>
      <c r="P30" s="3"/>
      <c r="Q30" s="4" t="e">
        <f t="shared" si="6"/>
        <v>#DIV/0!</v>
      </c>
      <c r="R30" s="4" t="e">
        <f t="shared" si="15"/>
        <v>#DIV/0!</v>
      </c>
      <c r="S30" s="4"/>
      <c r="T30" s="20" t="e">
        <f t="shared" si="7"/>
        <v>#DIV/0!</v>
      </c>
      <c r="U30" s="3"/>
      <c r="V30" s="4" t="e">
        <f t="shared" si="8"/>
        <v>#DIV/0!</v>
      </c>
      <c r="W30" s="4" t="e">
        <f t="shared" si="16"/>
        <v>#DIV/0!</v>
      </c>
      <c r="X30" s="4"/>
      <c r="Y30" s="20" t="e">
        <f t="shared" si="9"/>
        <v>#DIV/0!</v>
      </c>
      <c r="Z30" s="3"/>
      <c r="AA30" s="4" t="e">
        <f t="shared" si="10"/>
        <v>#DIV/0!</v>
      </c>
      <c r="AB30" s="4" t="e">
        <f t="shared" si="17"/>
        <v>#DIV/0!</v>
      </c>
      <c r="AC30" s="4"/>
      <c r="AD30" s="20" t="e">
        <f t="shared" si="11"/>
        <v>#DIV/0!</v>
      </c>
    </row>
    <row r="31" spans="1:30" ht="12.75">
      <c r="A31" s="3"/>
      <c r="B31" s="4" t="e">
        <f t="shared" si="0"/>
        <v>#DIV/0!</v>
      </c>
      <c r="C31" s="1" t="e">
        <f t="shared" si="12"/>
        <v>#DIV/0!</v>
      </c>
      <c r="D31" s="4"/>
      <c r="E31" s="20" t="e">
        <f t="shared" si="1"/>
        <v>#DIV/0!</v>
      </c>
      <c r="F31" s="6"/>
      <c r="G31" s="7" t="e">
        <f t="shared" si="2"/>
        <v>#DIV/0!</v>
      </c>
      <c r="H31" s="7" t="e">
        <f t="shared" si="13"/>
        <v>#DIV/0!</v>
      </c>
      <c r="I31" s="7"/>
      <c r="J31" s="23" t="e">
        <f t="shared" si="3"/>
        <v>#DIV/0!</v>
      </c>
      <c r="K31" s="3"/>
      <c r="L31" s="4" t="e">
        <f t="shared" si="4"/>
        <v>#DIV/0!</v>
      </c>
      <c r="M31" s="4" t="e">
        <f t="shared" si="14"/>
        <v>#DIV/0!</v>
      </c>
      <c r="N31" s="4"/>
      <c r="O31" s="20" t="e">
        <f t="shared" si="5"/>
        <v>#DIV/0!</v>
      </c>
      <c r="P31" s="3"/>
      <c r="Q31" s="4" t="e">
        <f t="shared" si="6"/>
        <v>#DIV/0!</v>
      </c>
      <c r="R31" s="4" t="e">
        <f t="shared" si="15"/>
        <v>#DIV/0!</v>
      </c>
      <c r="S31" s="4"/>
      <c r="T31" s="20" t="e">
        <f t="shared" si="7"/>
        <v>#DIV/0!</v>
      </c>
      <c r="U31" s="3"/>
      <c r="V31" s="4" t="e">
        <f t="shared" si="8"/>
        <v>#DIV/0!</v>
      </c>
      <c r="W31" s="4" t="e">
        <f t="shared" si="16"/>
        <v>#DIV/0!</v>
      </c>
      <c r="X31" s="4"/>
      <c r="Y31" s="20" t="e">
        <f t="shared" si="9"/>
        <v>#DIV/0!</v>
      </c>
      <c r="Z31" s="3"/>
      <c r="AA31" s="4" t="e">
        <f t="shared" si="10"/>
        <v>#DIV/0!</v>
      </c>
      <c r="AB31" s="4" t="e">
        <f t="shared" si="17"/>
        <v>#DIV/0!</v>
      </c>
      <c r="AC31" s="4"/>
      <c r="AD31" s="20" t="e">
        <f t="shared" si="11"/>
        <v>#DIV/0!</v>
      </c>
    </row>
    <row r="32" spans="1:30" ht="12.75">
      <c r="A32" s="3"/>
      <c r="B32" s="4" t="e">
        <f t="shared" si="0"/>
        <v>#DIV/0!</v>
      </c>
      <c r="C32" s="1" t="e">
        <f t="shared" si="12"/>
        <v>#DIV/0!</v>
      </c>
      <c r="D32" s="4"/>
      <c r="E32" s="20" t="e">
        <f t="shared" si="1"/>
        <v>#DIV/0!</v>
      </c>
      <c r="F32" s="6"/>
      <c r="G32" s="7" t="e">
        <f t="shared" si="2"/>
        <v>#DIV/0!</v>
      </c>
      <c r="H32" s="7" t="e">
        <f t="shared" si="13"/>
        <v>#DIV/0!</v>
      </c>
      <c r="I32" s="7"/>
      <c r="J32" s="23" t="e">
        <f t="shared" si="3"/>
        <v>#DIV/0!</v>
      </c>
      <c r="K32" s="3"/>
      <c r="L32" s="4" t="e">
        <f t="shared" si="4"/>
        <v>#DIV/0!</v>
      </c>
      <c r="M32" s="4" t="e">
        <f t="shared" si="14"/>
        <v>#DIV/0!</v>
      </c>
      <c r="N32" s="4"/>
      <c r="O32" s="20" t="e">
        <f t="shared" si="5"/>
        <v>#DIV/0!</v>
      </c>
      <c r="P32" s="3"/>
      <c r="Q32" s="4" t="e">
        <f t="shared" si="6"/>
        <v>#DIV/0!</v>
      </c>
      <c r="R32" s="4" t="e">
        <f t="shared" si="15"/>
        <v>#DIV/0!</v>
      </c>
      <c r="S32" s="4"/>
      <c r="T32" s="20" t="e">
        <f t="shared" si="7"/>
        <v>#DIV/0!</v>
      </c>
      <c r="U32" s="3"/>
      <c r="V32" s="4" t="e">
        <f t="shared" si="8"/>
        <v>#DIV/0!</v>
      </c>
      <c r="W32" s="4" t="e">
        <f t="shared" si="16"/>
        <v>#DIV/0!</v>
      </c>
      <c r="X32" s="4"/>
      <c r="Y32" s="20" t="e">
        <f t="shared" si="9"/>
        <v>#DIV/0!</v>
      </c>
      <c r="Z32" s="3"/>
      <c r="AA32" s="4" t="e">
        <f t="shared" si="10"/>
        <v>#DIV/0!</v>
      </c>
      <c r="AB32" s="4" t="e">
        <f t="shared" si="17"/>
        <v>#DIV/0!</v>
      </c>
      <c r="AC32" s="4"/>
      <c r="AD32" s="20" t="e">
        <f t="shared" si="11"/>
        <v>#DIV/0!</v>
      </c>
    </row>
    <row r="33" spans="1:30" ht="12.75">
      <c r="A33" s="3"/>
      <c r="B33" s="4" t="e">
        <f t="shared" si="0"/>
        <v>#DIV/0!</v>
      </c>
      <c r="C33" s="1" t="e">
        <f t="shared" si="12"/>
        <v>#DIV/0!</v>
      </c>
      <c r="D33" s="4"/>
      <c r="E33" s="20" t="e">
        <f t="shared" si="1"/>
        <v>#DIV/0!</v>
      </c>
      <c r="F33" s="6"/>
      <c r="G33" s="7" t="e">
        <f t="shared" si="2"/>
        <v>#DIV/0!</v>
      </c>
      <c r="H33" s="7" t="e">
        <f t="shared" si="13"/>
        <v>#DIV/0!</v>
      </c>
      <c r="I33" s="7"/>
      <c r="J33" s="23" t="e">
        <f t="shared" si="3"/>
        <v>#DIV/0!</v>
      </c>
      <c r="K33" s="3"/>
      <c r="L33" s="4" t="e">
        <f t="shared" si="4"/>
        <v>#DIV/0!</v>
      </c>
      <c r="M33" s="4" t="e">
        <f t="shared" si="14"/>
        <v>#DIV/0!</v>
      </c>
      <c r="N33" s="4"/>
      <c r="O33" s="20" t="e">
        <f t="shared" si="5"/>
        <v>#DIV/0!</v>
      </c>
      <c r="P33" s="3"/>
      <c r="Q33" s="4" t="e">
        <f t="shared" si="6"/>
        <v>#DIV/0!</v>
      </c>
      <c r="R33" s="4" t="e">
        <f t="shared" si="15"/>
        <v>#DIV/0!</v>
      </c>
      <c r="S33" s="4"/>
      <c r="T33" s="20" t="e">
        <f t="shared" si="7"/>
        <v>#DIV/0!</v>
      </c>
      <c r="U33" s="3"/>
      <c r="V33" s="4" t="e">
        <f t="shared" si="8"/>
        <v>#DIV/0!</v>
      </c>
      <c r="W33" s="4" t="e">
        <f t="shared" si="16"/>
        <v>#DIV/0!</v>
      </c>
      <c r="X33" s="4"/>
      <c r="Y33" s="20" t="e">
        <f t="shared" si="9"/>
        <v>#DIV/0!</v>
      </c>
      <c r="Z33" s="3"/>
      <c r="AA33" s="4" t="e">
        <f t="shared" si="10"/>
        <v>#DIV/0!</v>
      </c>
      <c r="AB33" s="4" t="e">
        <f t="shared" si="17"/>
        <v>#DIV/0!</v>
      </c>
      <c r="AC33" s="4"/>
      <c r="AD33" s="20" t="e">
        <f t="shared" si="11"/>
        <v>#DIV/0!</v>
      </c>
    </row>
    <row r="34" spans="1:30" ht="12.75">
      <c r="A34" s="3"/>
      <c r="B34" s="4" t="e">
        <f t="shared" si="0"/>
        <v>#DIV/0!</v>
      </c>
      <c r="C34" s="1" t="e">
        <f t="shared" si="12"/>
        <v>#DIV/0!</v>
      </c>
      <c r="D34" s="4"/>
      <c r="E34" s="20" t="e">
        <f t="shared" si="1"/>
        <v>#DIV/0!</v>
      </c>
      <c r="F34" s="6"/>
      <c r="G34" s="7" t="e">
        <f t="shared" si="2"/>
        <v>#DIV/0!</v>
      </c>
      <c r="H34" s="7" t="e">
        <f t="shared" si="13"/>
        <v>#DIV/0!</v>
      </c>
      <c r="I34" s="7"/>
      <c r="J34" s="23" t="e">
        <f t="shared" si="3"/>
        <v>#DIV/0!</v>
      </c>
      <c r="K34" s="3"/>
      <c r="L34" s="4" t="e">
        <f t="shared" si="4"/>
        <v>#DIV/0!</v>
      </c>
      <c r="M34" s="4" t="e">
        <f t="shared" si="14"/>
        <v>#DIV/0!</v>
      </c>
      <c r="N34" s="4"/>
      <c r="O34" s="20" t="e">
        <f t="shared" si="5"/>
        <v>#DIV/0!</v>
      </c>
      <c r="P34" s="3"/>
      <c r="Q34" s="4" t="e">
        <f t="shared" si="6"/>
        <v>#DIV/0!</v>
      </c>
      <c r="R34" s="4" t="e">
        <f t="shared" si="15"/>
        <v>#DIV/0!</v>
      </c>
      <c r="S34" s="4"/>
      <c r="T34" s="20" t="e">
        <f t="shared" si="7"/>
        <v>#DIV/0!</v>
      </c>
      <c r="U34" s="3"/>
      <c r="V34" s="4" t="e">
        <f t="shared" si="8"/>
        <v>#DIV/0!</v>
      </c>
      <c r="W34" s="4" t="e">
        <f t="shared" si="16"/>
        <v>#DIV/0!</v>
      </c>
      <c r="X34" s="4"/>
      <c r="Y34" s="20" t="e">
        <f t="shared" si="9"/>
        <v>#DIV/0!</v>
      </c>
      <c r="Z34" s="3"/>
      <c r="AA34" s="4" t="e">
        <f t="shared" si="10"/>
        <v>#DIV/0!</v>
      </c>
      <c r="AB34" s="4" t="e">
        <f t="shared" si="17"/>
        <v>#DIV/0!</v>
      </c>
      <c r="AC34" s="4"/>
      <c r="AD34" s="20" t="e">
        <f t="shared" si="11"/>
        <v>#DIV/0!</v>
      </c>
    </row>
    <row r="35" spans="1:30" ht="12.75">
      <c r="A35" s="3"/>
      <c r="B35" s="4" t="e">
        <f t="shared" si="0"/>
        <v>#DIV/0!</v>
      </c>
      <c r="C35" s="1" t="e">
        <f t="shared" si="12"/>
        <v>#DIV/0!</v>
      </c>
      <c r="D35" s="4"/>
      <c r="E35" s="20" t="e">
        <f t="shared" si="1"/>
        <v>#DIV/0!</v>
      </c>
      <c r="F35" s="6"/>
      <c r="G35" s="7" t="e">
        <f t="shared" si="2"/>
        <v>#DIV/0!</v>
      </c>
      <c r="H35" s="7" t="e">
        <f t="shared" si="13"/>
        <v>#DIV/0!</v>
      </c>
      <c r="I35" s="7"/>
      <c r="J35" s="23" t="e">
        <f t="shared" si="3"/>
        <v>#DIV/0!</v>
      </c>
      <c r="K35" s="3"/>
      <c r="L35" s="4" t="e">
        <f t="shared" si="4"/>
        <v>#DIV/0!</v>
      </c>
      <c r="M35" s="4" t="e">
        <f t="shared" si="14"/>
        <v>#DIV/0!</v>
      </c>
      <c r="N35" s="4"/>
      <c r="O35" s="20" t="e">
        <f t="shared" si="5"/>
        <v>#DIV/0!</v>
      </c>
      <c r="P35" s="3"/>
      <c r="Q35" s="4" t="e">
        <f t="shared" si="6"/>
        <v>#DIV/0!</v>
      </c>
      <c r="R35" s="4" t="e">
        <f t="shared" si="15"/>
        <v>#DIV/0!</v>
      </c>
      <c r="S35" s="4"/>
      <c r="T35" s="20" t="e">
        <f t="shared" si="7"/>
        <v>#DIV/0!</v>
      </c>
      <c r="U35" s="3"/>
      <c r="V35" s="4" t="e">
        <f t="shared" si="8"/>
        <v>#DIV/0!</v>
      </c>
      <c r="W35" s="4" t="e">
        <f t="shared" si="16"/>
        <v>#DIV/0!</v>
      </c>
      <c r="X35" s="4"/>
      <c r="Y35" s="20" t="e">
        <f t="shared" si="9"/>
        <v>#DIV/0!</v>
      </c>
      <c r="Z35" s="3"/>
      <c r="AA35" s="4" t="e">
        <f t="shared" si="10"/>
        <v>#DIV/0!</v>
      </c>
      <c r="AB35" s="4" t="e">
        <f t="shared" si="17"/>
        <v>#DIV/0!</v>
      </c>
      <c r="AC35" s="4"/>
      <c r="AD35" s="20" t="e">
        <f t="shared" si="11"/>
        <v>#DIV/0!</v>
      </c>
    </row>
    <row r="36" spans="1:30" ht="12.75">
      <c r="A36" s="3"/>
      <c r="B36" s="4" t="e">
        <f t="shared" si="0"/>
        <v>#DIV/0!</v>
      </c>
      <c r="C36" s="1" t="e">
        <f t="shared" si="12"/>
        <v>#DIV/0!</v>
      </c>
      <c r="D36" s="4"/>
      <c r="E36" s="20" t="e">
        <f t="shared" si="1"/>
        <v>#DIV/0!</v>
      </c>
      <c r="F36" s="6"/>
      <c r="G36" s="7" t="e">
        <f t="shared" si="2"/>
        <v>#DIV/0!</v>
      </c>
      <c r="H36" s="7" t="e">
        <f t="shared" si="13"/>
        <v>#DIV/0!</v>
      </c>
      <c r="I36" s="7"/>
      <c r="J36" s="23" t="e">
        <f t="shared" si="3"/>
        <v>#DIV/0!</v>
      </c>
      <c r="K36" s="3"/>
      <c r="L36" s="4" t="e">
        <f t="shared" si="4"/>
        <v>#DIV/0!</v>
      </c>
      <c r="M36" s="4" t="e">
        <f t="shared" si="14"/>
        <v>#DIV/0!</v>
      </c>
      <c r="N36" s="4"/>
      <c r="O36" s="20" t="e">
        <f t="shared" si="5"/>
        <v>#DIV/0!</v>
      </c>
      <c r="P36" s="3"/>
      <c r="Q36" s="4" t="e">
        <f t="shared" si="6"/>
        <v>#DIV/0!</v>
      </c>
      <c r="R36" s="4" t="e">
        <f t="shared" si="15"/>
        <v>#DIV/0!</v>
      </c>
      <c r="S36" s="4"/>
      <c r="T36" s="20" t="e">
        <f t="shared" si="7"/>
        <v>#DIV/0!</v>
      </c>
      <c r="U36" s="3"/>
      <c r="V36" s="4" t="e">
        <f t="shared" si="8"/>
        <v>#DIV/0!</v>
      </c>
      <c r="W36" s="4" t="e">
        <f t="shared" si="16"/>
        <v>#DIV/0!</v>
      </c>
      <c r="X36" s="4"/>
      <c r="Y36" s="20" t="e">
        <f t="shared" si="9"/>
        <v>#DIV/0!</v>
      </c>
      <c r="Z36" s="3"/>
      <c r="AA36" s="4" t="e">
        <f t="shared" si="10"/>
        <v>#DIV/0!</v>
      </c>
      <c r="AB36" s="4" t="e">
        <f t="shared" si="17"/>
        <v>#DIV/0!</v>
      </c>
      <c r="AC36" s="4"/>
      <c r="AD36" s="20" t="e">
        <f t="shared" si="11"/>
        <v>#DIV/0!</v>
      </c>
    </row>
    <row r="37" spans="1:30" ht="13.5" thickBot="1">
      <c r="A37" s="9"/>
      <c r="B37" s="10" t="e">
        <f>D37/$J$3</f>
        <v>#DIV/0!</v>
      </c>
      <c r="C37" s="27" t="e">
        <f t="shared" si="12"/>
        <v>#DIV/0!</v>
      </c>
      <c r="D37" s="10"/>
      <c r="E37" s="21" t="e">
        <f t="shared" si="1"/>
        <v>#DIV/0!</v>
      </c>
      <c r="F37" s="12"/>
      <c r="G37" s="13" t="e">
        <f>I37/$J$3</f>
        <v>#DIV/0!</v>
      </c>
      <c r="H37" s="13" t="e">
        <f t="shared" si="13"/>
        <v>#DIV/0!</v>
      </c>
      <c r="I37" s="13"/>
      <c r="J37" s="24" t="e">
        <f t="shared" si="3"/>
        <v>#DIV/0!</v>
      </c>
      <c r="K37" s="9"/>
      <c r="L37" s="10" t="e">
        <f>N37/$J$3</f>
        <v>#DIV/0!</v>
      </c>
      <c r="M37" s="10" t="e">
        <f>L37-K37</f>
        <v>#DIV/0!</v>
      </c>
      <c r="N37" s="10"/>
      <c r="O37" s="21" t="e">
        <f t="shared" si="5"/>
        <v>#DIV/0!</v>
      </c>
      <c r="P37" s="9"/>
      <c r="Q37" s="10" t="e">
        <f>S37/$J$3</f>
        <v>#DIV/0!</v>
      </c>
      <c r="R37" s="10" t="e">
        <f t="shared" si="15"/>
        <v>#DIV/0!</v>
      </c>
      <c r="S37" s="10"/>
      <c r="T37" s="21" t="e">
        <f t="shared" si="7"/>
        <v>#DIV/0!</v>
      </c>
      <c r="U37" s="9"/>
      <c r="V37" s="10" t="e">
        <f>X37/$J$3</f>
        <v>#DIV/0!</v>
      </c>
      <c r="W37" s="10" t="e">
        <f t="shared" si="16"/>
        <v>#DIV/0!</v>
      </c>
      <c r="X37" s="10"/>
      <c r="Y37" s="21" t="e">
        <f t="shared" si="9"/>
        <v>#DIV/0!</v>
      </c>
      <c r="Z37" s="9"/>
      <c r="AA37" s="10" t="e">
        <f>AC37/$J$3</f>
        <v>#DIV/0!</v>
      </c>
      <c r="AB37" s="10" t="e">
        <f t="shared" si="17"/>
        <v>#DIV/0!</v>
      </c>
      <c r="AC37" s="10"/>
      <c r="AD37" s="21" t="e">
        <f t="shared" si="11"/>
        <v>#DIV/0!</v>
      </c>
    </row>
  </sheetData>
  <mergeCells count="12">
    <mergeCell ref="K3:N3"/>
    <mergeCell ref="P3:S3"/>
    <mergeCell ref="K2:O2"/>
    <mergeCell ref="P2:T2"/>
    <mergeCell ref="A2:E2"/>
    <mergeCell ref="F2:J2"/>
    <mergeCell ref="A3:D3"/>
    <mergeCell ref="F3:I3"/>
    <mergeCell ref="U2:Y2"/>
    <mergeCell ref="Z2:AD2"/>
    <mergeCell ref="U3:X3"/>
    <mergeCell ref="Z3:AC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Effinger</dc:creator>
  <cp:keywords/>
  <dc:description/>
  <cp:lastModifiedBy>dehning</cp:lastModifiedBy>
  <cp:lastPrinted>2004-04-07T14:34:42Z</cp:lastPrinted>
  <dcterms:created xsi:type="dcterms:W3CDTF">2004-03-10T08:29:12Z</dcterms:created>
  <dcterms:modified xsi:type="dcterms:W3CDTF">2004-04-21T08:12:54Z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1716424664</vt:i4>
  </property>
  <property fmtid="{D5CDD505-2E9C-101B-9397-08002B2CF9AE}" pid="3" name="_EmailSubject">
    <vt:lpwstr>Measurements of CFC from BA80</vt:lpwstr>
  </property>
  <property fmtid="{D5CDD505-2E9C-101B-9397-08002B2CF9AE}" pid="4" name="_AuthorEmail">
    <vt:lpwstr>Ewald.Effinger@cern.ch</vt:lpwstr>
  </property>
  <property fmtid="{D5CDD505-2E9C-101B-9397-08002B2CF9AE}" pid="5" name="_AuthorEmailDisplayName">
    <vt:lpwstr>Ewald Effinger</vt:lpwstr>
  </property>
  <property fmtid="{D5CDD505-2E9C-101B-9397-08002B2CF9AE}" pid="6" name="_ReviewingToolsShownOnce">
    <vt:lpwstr/>
  </property>
</Properties>
</file>