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3140" windowHeight="9525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<sst xmlns="http://schemas.openxmlformats.org/spreadsheetml/2006/main" count="807" uniqueCount="438">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</sst>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tabSelected="1" workbookViewId="0" topLeftCell="A1">
      <pane xSplit="3" topLeftCell="AI1" activePane="topRight" state="frozen"/>
      <selection pane="topLeft" activeCell="A1" sqref="A1"/>
      <selection pane="topRight" activeCell="AM13" sqref="AM13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415</v>
      </c>
      <c r="AA1" s="216" t="s">
        <v>398</v>
      </c>
      <c r="AB1" s="166" t="s">
        <v>379</v>
      </c>
      <c r="AC1" s="166" t="s">
        <v>380</v>
      </c>
      <c r="AD1" s="217" t="s">
        <v>360</v>
      </c>
      <c r="AE1" s="229" t="s">
        <v>375</v>
      </c>
      <c r="AF1" s="229" t="s">
        <v>376</v>
      </c>
      <c r="AG1" s="166" t="s">
        <v>378</v>
      </c>
      <c r="AH1" s="165" t="s">
        <v>353</v>
      </c>
      <c r="AI1" s="166" t="s">
        <v>355</v>
      </c>
      <c r="AJ1" s="209" t="s">
        <v>338</v>
      </c>
      <c r="AK1" s="231" t="s">
        <v>352</v>
      </c>
      <c r="AL1" s="41"/>
      <c r="AM1" s="254" t="s">
        <v>384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359</v>
      </c>
      <c r="AA2" s="52"/>
      <c r="AB2" s="53"/>
      <c r="AC2" s="53"/>
      <c r="AD2" s="220" t="s">
        <v>358</v>
      </c>
      <c r="AE2" s="230"/>
      <c r="AF2" s="230"/>
      <c r="AG2" s="220" t="s">
        <v>358</v>
      </c>
      <c r="AH2" s="88"/>
      <c r="AI2" s="53" t="s">
        <v>41</v>
      </c>
      <c r="AJ2" s="88"/>
      <c r="AK2" s="232"/>
      <c r="AL2" s="247" t="s">
        <v>381</v>
      </c>
      <c r="AM2" s="252" t="s">
        <v>394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361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343</v>
      </c>
      <c r="AL8" s="243">
        <f t="shared" si="4"/>
        <v>-4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311</v>
      </c>
      <c r="R9" s="171">
        <f t="shared" si="0"/>
        <v>81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344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305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362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344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306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344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383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363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315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382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174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364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416</v>
      </c>
      <c r="AA57" s="216" t="s">
        <v>354</v>
      </c>
      <c r="AB57" s="229" t="s">
        <v>393</v>
      </c>
      <c r="AC57" s="166" t="s">
        <v>377</v>
      </c>
      <c r="AD57" s="217" t="s">
        <v>360</v>
      </c>
      <c r="AE57" s="166"/>
      <c r="AF57" s="166"/>
      <c r="AG57" s="166" t="s">
        <v>261</v>
      </c>
      <c r="AH57" s="165" t="s">
        <v>356</v>
      </c>
      <c r="AI57" s="166" t="s">
        <v>355</v>
      </c>
      <c r="AJ57" s="209" t="s">
        <v>338</v>
      </c>
      <c r="AK57" s="254" t="s">
        <v>384</v>
      </c>
      <c r="AL57" s="218" t="s">
        <v>333</v>
      </c>
      <c r="AM57" s="190" t="s">
        <v>300</v>
      </c>
      <c r="AN57" s="190" t="s">
        <v>334</v>
      </c>
      <c r="AO57" s="218" t="s">
        <v>357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359</v>
      </c>
      <c r="AA58" s="23"/>
      <c r="AB58" s="223"/>
      <c r="AC58" s="223" t="s">
        <v>361</v>
      </c>
      <c r="AD58" s="220" t="s">
        <v>359</v>
      </c>
      <c r="AE58" s="4"/>
      <c r="AF58" s="4"/>
      <c r="AG58" s="4"/>
      <c r="AH58" s="21"/>
      <c r="AI58" s="4"/>
      <c r="AJ58" s="21"/>
      <c r="AK58" s="252" t="s">
        <v>394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251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253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252</v>
      </c>
      <c r="R64" s="171">
        <f>-I64+P64</f>
        <v>-150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312</v>
      </c>
      <c r="R66" s="196">
        <f>-I66+P66</f>
        <v>6439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369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367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366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365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370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373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371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372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368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374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395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396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397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399</v>
      </c>
      <c r="B39" t="s">
        <v>400</v>
      </c>
    </row>
    <row r="40" ht="12.75">
      <c r="B40" t="s">
        <v>401</v>
      </c>
    </row>
    <row r="41" ht="12.75">
      <c r="B41" t="s">
        <v>402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28">
      <selection activeCell="F54" sqref="F54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135</v>
      </c>
      <c r="G1" s="4" t="s">
        <v>136</v>
      </c>
    </row>
    <row r="2" spans="1:8" ht="12.75">
      <c r="A2" s="181" t="s">
        <v>297</v>
      </c>
      <c r="C2" t="s">
        <v>421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422</v>
      </c>
      <c r="E3" s="4">
        <f>E4-E2</f>
        <v>103700</v>
      </c>
      <c r="F3" s="4"/>
      <c r="G3" s="4">
        <v>3400</v>
      </c>
      <c r="H3" t="s">
        <v>427</v>
      </c>
    </row>
    <row r="4" spans="3:7" ht="12.75">
      <c r="C4" t="s">
        <v>423</v>
      </c>
      <c r="E4" s="4">
        <v>802000</v>
      </c>
      <c r="F4" s="4"/>
      <c r="G4" s="4">
        <f>G2+G3</f>
        <v>26200</v>
      </c>
    </row>
    <row r="5" spans="3:10" ht="12.75">
      <c r="C5" t="s">
        <v>424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425</v>
      </c>
      <c r="E7" s="4">
        <f>E55</f>
        <v>615982</v>
      </c>
      <c r="F7" s="4">
        <v>948</v>
      </c>
      <c r="G7" s="4">
        <f>E75</f>
        <v>27226</v>
      </c>
    </row>
    <row r="8" spans="5:7" ht="12.75">
      <c r="E8" s="4"/>
      <c r="F8" s="4"/>
      <c r="G8" s="4"/>
    </row>
    <row r="9" spans="3:7" ht="12.75">
      <c r="C9" t="s">
        <v>426</v>
      </c>
      <c r="E9" s="4">
        <f>E4-E7</f>
        <v>186018</v>
      </c>
      <c r="F9" s="4"/>
      <c r="G9" s="4">
        <f>G4-G7</f>
        <v>-1026</v>
      </c>
    </row>
    <row r="12" spans="3:9" ht="12.75">
      <c r="C12" s="43" t="s">
        <v>129</v>
      </c>
      <c r="D12" s="97" t="s">
        <v>130</v>
      </c>
      <c r="E12" s="41" t="s">
        <v>131</v>
      </c>
      <c r="F12" s="41" t="s">
        <v>134</v>
      </c>
      <c r="G12" s="41" t="s">
        <v>132</v>
      </c>
      <c r="H12" s="41" t="s">
        <v>133</v>
      </c>
      <c r="I12" s="184" t="s">
        <v>283</v>
      </c>
    </row>
    <row r="13" spans="2:8" ht="12.75">
      <c r="B13" t="s">
        <v>220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SUM(E16:E20,E63,E70:E71)</f>
        <v>47444</v>
      </c>
      <c r="C14" s="41"/>
      <c r="D14" s="41" t="s">
        <v>139</v>
      </c>
      <c r="E14" s="41">
        <v>9300</v>
      </c>
      <c r="F14" s="41"/>
      <c r="G14" s="41">
        <v>9170</v>
      </c>
      <c r="H14" s="41"/>
    </row>
    <row r="15" spans="2:8" ht="12.75">
      <c r="B15" t="s">
        <v>221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137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283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143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140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141</v>
      </c>
      <c r="D21" s="41" t="s">
        <v>142</v>
      </c>
      <c r="E21" s="41">
        <v>11170</v>
      </c>
      <c r="F21" s="41" t="s">
        <v>91</v>
      </c>
      <c r="G21" s="82"/>
      <c r="H21" s="41"/>
      <c r="I21">
        <v>5</v>
      </c>
      <c r="K21" t="s">
        <v>157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156</v>
      </c>
      <c r="D23" s="41" t="s">
        <v>155</v>
      </c>
      <c r="E23" s="41">
        <v>12730</v>
      </c>
      <c r="F23" s="41" t="s">
        <v>91</v>
      </c>
      <c r="G23" s="82"/>
      <c r="H23" s="41"/>
      <c r="I23">
        <v>7</v>
      </c>
      <c r="K23" t="s">
        <v>158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159</v>
      </c>
      <c r="D25" s="41" t="s">
        <v>161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250</v>
      </c>
      <c r="C26" s="41" t="s">
        <v>160</v>
      </c>
      <c r="D26" s="41" t="s">
        <v>222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223</v>
      </c>
      <c r="D27" s="41" t="s">
        <v>224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246</v>
      </c>
      <c r="D28" s="41" t="s">
        <v>247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248</v>
      </c>
      <c r="D29" s="41" t="s">
        <v>258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257</v>
      </c>
      <c r="D30" s="41" t="s">
        <v>249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270</v>
      </c>
      <c r="C31" s="41" t="s">
        <v>259</v>
      </c>
      <c r="D31" s="41" t="s">
        <v>265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260</v>
      </c>
      <c r="D33" s="41" t="s">
        <v>266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263</v>
      </c>
      <c r="D34" s="41" t="s">
        <v>264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271</v>
      </c>
      <c r="C35" s="41" t="s">
        <v>268</v>
      </c>
      <c r="D35" s="41" t="s">
        <v>269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273</v>
      </c>
      <c r="D36" s="41" t="s">
        <v>274</v>
      </c>
      <c r="E36" s="41">
        <v>25000</v>
      </c>
      <c r="F36" s="41" t="s">
        <v>24</v>
      </c>
      <c r="G36" s="82"/>
      <c r="H36" s="41" t="s">
        <v>278</v>
      </c>
      <c r="I36">
        <v>19</v>
      </c>
    </row>
    <row r="37" spans="3:9" ht="12.75">
      <c r="C37" s="178" t="s">
        <v>275</v>
      </c>
      <c r="D37" s="41" t="s">
        <v>276</v>
      </c>
      <c r="E37" s="178">
        <v>25000</v>
      </c>
      <c r="F37" s="41" t="s">
        <v>24</v>
      </c>
      <c r="G37" s="178" t="s">
        <v>282</v>
      </c>
      <c r="H37" s="41" t="s">
        <v>277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279</v>
      </c>
      <c r="D39" s="41" t="s">
        <v>280</v>
      </c>
      <c r="E39" s="178">
        <v>20160</v>
      </c>
      <c r="F39" s="41" t="s">
        <v>24</v>
      </c>
      <c r="G39" s="178" t="s">
        <v>282</v>
      </c>
      <c r="H39" s="41" t="s">
        <v>281</v>
      </c>
      <c r="I39">
        <v>22</v>
      </c>
    </row>
    <row r="40" spans="3:9" ht="12.75">
      <c r="C40" s="178" t="s">
        <v>325</v>
      </c>
      <c r="D40" s="41" t="s">
        <v>280</v>
      </c>
      <c r="E40" s="178">
        <v>12000</v>
      </c>
      <c r="F40" s="41" t="s">
        <v>24</v>
      </c>
      <c r="G40" s="178" t="s">
        <v>282</v>
      </c>
      <c r="H40" s="41" t="s">
        <v>281</v>
      </c>
      <c r="I40" s="15">
        <v>22</v>
      </c>
    </row>
    <row r="41" spans="2:9" ht="12.75">
      <c r="B41" t="s">
        <v>392</v>
      </c>
      <c r="C41" s="82" t="s">
        <v>326</v>
      </c>
      <c r="D41" s="41" t="s">
        <v>327</v>
      </c>
      <c r="E41" s="183">
        <v>15250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3:9" ht="12.75">
      <c r="C42" s="82" t="s">
        <v>329</v>
      </c>
      <c r="D42" s="41" t="s">
        <v>327</v>
      </c>
      <c r="E42" s="183">
        <v>9660</v>
      </c>
      <c r="F42" s="41" t="s">
        <v>24</v>
      </c>
      <c r="G42" s="200" t="s">
        <v>316</v>
      </c>
      <c r="H42" s="41" t="s">
        <v>328</v>
      </c>
      <c r="I42">
        <v>23</v>
      </c>
    </row>
    <row r="43" spans="1:9" ht="12.75">
      <c r="A43">
        <v>24</v>
      </c>
      <c r="C43" s="82" t="s">
        <v>347</v>
      </c>
      <c r="D43" s="41" t="s">
        <v>348</v>
      </c>
      <c r="E43" s="183">
        <v>12400</v>
      </c>
      <c r="F43" s="41" t="s">
        <v>24</v>
      </c>
      <c r="G43" s="200" t="s">
        <v>316</v>
      </c>
      <c r="H43" s="41" t="s">
        <v>349</v>
      </c>
      <c r="I43">
        <v>24</v>
      </c>
    </row>
    <row r="44" spans="1:12" ht="12.75">
      <c r="A44">
        <v>24</v>
      </c>
      <c r="C44" s="82" t="s">
        <v>350</v>
      </c>
      <c r="D44" s="41" t="s">
        <v>348</v>
      </c>
      <c r="E44" s="183">
        <v>12600</v>
      </c>
      <c r="F44" s="41" t="s">
        <v>24</v>
      </c>
      <c r="G44" s="200" t="s">
        <v>316</v>
      </c>
      <c r="H44" s="41" t="s">
        <v>349</v>
      </c>
      <c r="I44">
        <v>24</v>
      </c>
      <c r="L44" s="222" t="s">
        <v>351</v>
      </c>
    </row>
    <row r="45" spans="1:12" ht="12.75">
      <c r="A45">
        <v>25</v>
      </c>
      <c r="C45" s="82" t="s">
        <v>385</v>
      </c>
      <c r="D45" s="41" t="s">
        <v>386</v>
      </c>
      <c r="E45" s="183">
        <v>13500</v>
      </c>
      <c r="F45" s="41" t="s">
        <v>24</v>
      </c>
      <c r="G45" s="200" t="s">
        <v>316</v>
      </c>
      <c r="H45" s="41" t="s">
        <v>387</v>
      </c>
      <c r="I45">
        <v>25</v>
      </c>
      <c r="L45" s="222"/>
    </row>
    <row r="46" spans="1:12" ht="12.75">
      <c r="A46">
        <v>25</v>
      </c>
      <c r="C46" s="82" t="s">
        <v>388</v>
      </c>
      <c r="D46" s="41" t="s">
        <v>386</v>
      </c>
      <c r="E46" s="183">
        <v>12000</v>
      </c>
      <c r="F46" s="41" t="s">
        <v>24</v>
      </c>
      <c r="G46" s="200" t="s">
        <v>316</v>
      </c>
      <c r="H46" s="41" t="s">
        <v>387</v>
      </c>
      <c r="I46">
        <v>25</v>
      </c>
      <c r="L46" s="222"/>
    </row>
    <row r="47" spans="1:12" ht="12.75">
      <c r="A47">
        <v>25</v>
      </c>
      <c r="C47" s="82" t="s">
        <v>389</v>
      </c>
      <c r="D47" s="41" t="s">
        <v>390</v>
      </c>
      <c r="E47" s="183">
        <v>10000</v>
      </c>
      <c r="F47" s="41" t="s">
        <v>24</v>
      </c>
      <c r="G47" s="200" t="s">
        <v>316</v>
      </c>
      <c r="H47" s="41" t="s">
        <v>391</v>
      </c>
      <c r="I47">
        <v>26</v>
      </c>
      <c r="L47" s="222"/>
    </row>
    <row r="48" spans="1:12" ht="12.75">
      <c r="A48">
        <v>26</v>
      </c>
      <c r="C48" s="82" t="s">
        <v>403</v>
      </c>
      <c r="D48" s="41" t="s">
        <v>405</v>
      </c>
      <c r="E48" s="82">
        <f>13580+16127</f>
        <v>29707</v>
      </c>
      <c r="F48" s="41" t="s">
        <v>91</v>
      </c>
      <c r="G48" s="200" t="s">
        <v>316</v>
      </c>
      <c r="H48" s="41" t="s">
        <v>404</v>
      </c>
      <c r="I48">
        <v>27</v>
      </c>
      <c r="L48" s="222"/>
    </row>
    <row r="49" spans="1:12" ht="12.75">
      <c r="A49">
        <v>28</v>
      </c>
      <c r="B49" t="s">
        <v>409</v>
      </c>
      <c r="C49" s="82" t="s">
        <v>414</v>
      </c>
      <c r="D49" s="41" t="s">
        <v>407</v>
      </c>
      <c r="E49" s="82">
        <f>6030+24820</f>
        <v>30850</v>
      </c>
      <c r="F49" s="41" t="s">
        <v>91</v>
      </c>
      <c r="G49" s="200" t="s">
        <v>316</v>
      </c>
      <c r="H49" s="41" t="s">
        <v>408</v>
      </c>
      <c r="I49">
        <v>28</v>
      </c>
      <c r="L49" s="222"/>
    </row>
    <row r="50" spans="1:12" ht="12.75">
      <c r="A50">
        <v>29</v>
      </c>
      <c r="C50" s="82" t="s">
        <v>411</v>
      </c>
      <c r="D50" s="41" t="s">
        <v>412</v>
      </c>
      <c r="E50" s="82">
        <v>19160</v>
      </c>
      <c r="F50" s="41" t="s">
        <v>91</v>
      </c>
      <c r="G50" s="200"/>
      <c r="H50" s="41" t="s">
        <v>413</v>
      </c>
      <c r="I50">
        <v>29</v>
      </c>
      <c r="L50" s="222"/>
    </row>
    <row r="51" spans="1:12" ht="12.75">
      <c r="A51">
        <v>30</v>
      </c>
      <c r="C51" s="82" t="s">
        <v>417</v>
      </c>
      <c r="D51" s="41" t="s">
        <v>418</v>
      </c>
      <c r="E51" s="82">
        <v>25470</v>
      </c>
      <c r="F51" s="41" t="s">
        <v>91</v>
      </c>
      <c r="G51" s="200"/>
      <c r="H51" s="41" t="s">
        <v>419</v>
      </c>
      <c r="I51">
        <v>30</v>
      </c>
      <c r="L51" s="222"/>
    </row>
    <row r="52" spans="3:12" ht="12.75">
      <c r="C52" s="82" t="s">
        <v>428</v>
      </c>
      <c r="D52" s="41" t="s">
        <v>429</v>
      </c>
      <c r="E52" s="82">
        <v>20000</v>
      </c>
      <c r="F52" s="41" t="s">
        <v>434</v>
      </c>
      <c r="G52" s="200"/>
      <c r="H52" s="41" t="s">
        <v>430</v>
      </c>
      <c r="I52">
        <v>32</v>
      </c>
      <c r="L52" s="222"/>
    </row>
    <row r="53" spans="3:12" ht="12.75">
      <c r="C53" s="82" t="s">
        <v>431</v>
      </c>
      <c r="D53" s="41" t="s">
        <v>432</v>
      </c>
      <c r="E53" s="82">
        <v>27450</v>
      </c>
      <c r="F53" s="41" t="s">
        <v>434</v>
      </c>
      <c r="G53" s="200"/>
      <c r="H53" s="41" t="s">
        <v>433</v>
      </c>
      <c r="I53">
        <v>33</v>
      </c>
      <c r="L53" s="222"/>
    </row>
    <row r="54" spans="3:12" ht="12.75">
      <c r="C54" s="82" t="s">
        <v>435</v>
      </c>
      <c r="D54" s="41" t="s">
        <v>437</v>
      </c>
      <c r="E54" s="82">
        <v>20360</v>
      </c>
      <c r="F54" s="41" t="s">
        <v>91</v>
      </c>
      <c r="G54" s="200"/>
      <c r="H54" s="41" t="s">
        <v>436</v>
      </c>
      <c r="I54">
        <v>34</v>
      </c>
      <c r="L54" s="222"/>
    </row>
    <row r="55" spans="3:12" ht="12.75">
      <c r="C55" s="107" t="s">
        <v>267</v>
      </c>
      <c r="D55" s="107"/>
      <c r="E55" s="107">
        <f>SUM(E14:E54)</f>
        <v>615982</v>
      </c>
      <c r="F55" s="41" t="s">
        <v>24</v>
      </c>
      <c r="G55" s="82"/>
      <c r="H55" s="41">
        <v>26.06</v>
      </c>
      <c r="I55">
        <v>26</v>
      </c>
      <c r="J55" s="206">
        <f>E55/183</f>
        <v>3366.0218579234975</v>
      </c>
      <c r="L55" s="222">
        <f>SUM(E37:E44)</f>
        <v>107070</v>
      </c>
    </row>
    <row r="56" spans="3:8" ht="12.75">
      <c r="C56" s="180"/>
      <c r="D56" s="180"/>
      <c r="E56" s="180"/>
      <c r="F56" s="41"/>
      <c r="G56" s="82"/>
      <c r="H56" s="41"/>
    </row>
    <row r="57" spans="3:12" s="15" customFormat="1" ht="12.75">
      <c r="C57" s="180"/>
      <c r="D57" s="180"/>
      <c r="E57" s="180"/>
      <c r="F57" s="82"/>
      <c r="G57" s="82"/>
      <c r="H57" s="82"/>
      <c r="L57" s="200" t="s">
        <v>316</v>
      </c>
    </row>
    <row r="58" spans="3:12" ht="12.75">
      <c r="C58" s="174" t="s">
        <v>288</v>
      </c>
      <c r="D58" s="174"/>
      <c r="E58" s="180">
        <v>347244</v>
      </c>
      <c r="F58" s="41" t="s">
        <v>24</v>
      </c>
      <c r="G58" s="178" t="s">
        <v>287</v>
      </c>
      <c r="H58" s="41"/>
      <c r="J58" s="191">
        <f>E58/183</f>
        <v>1897.5081967213114</v>
      </c>
      <c r="L58" s="183">
        <v>15250</v>
      </c>
    </row>
    <row r="59" spans="3:12" ht="12.75">
      <c r="C59" s="174" t="s">
        <v>288</v>
      </c>
      <c r="D59" s="174" t="s">
        <v>274</v>
      </c>
      <c r="E59" s="174">
        <v>169859</v>
      </c>
      <c r="F59" s="41" t="s">
        <v>289</v>
      </c>
      <c r="G59" s="82"/>
      <c r="H59" s="82"/>
      <c r="J59" s="191">
        <f>E59/183</f>
        <v>928.1912568306011</v>
      </c>
      <c r="L59" s="183">
        <v>9660</v>
      </c>
    </row>
    <row r="60" spans="3:12" ht="12.75">
      <c r="C60" s="174" t="s">
        <v>288</v>
      </c>
      <c r="D60" s="174"/>
      <c r="E60" s="201">
        <f>346854+9660+15250+12400+12600+13500+12000+10000</f>
        <v>432264</v>
      </c>
      <c r="F60" s="41" t="s">
        <v>289</v>
      </c>
      <c r="G60" s="178" t="s">
        <v>317</v>
      </c>
      <c r="H60" s="82"/>
      <c r="J60" s="192">
        <f>E60/183</f>
        <v>2362.098360655738</v>
      </c>
      <c r="L60" s="183">
        <v>12400</v>
      </c>
    </row>
    <row r="61" spans="3:12" s="15" customFormat="1" ht="12.75">
      <c r="C61" s="180"/>
      <c r="D61" s="180"/>
      <c r="E61" s="180"/>
      <c r="F61" s="82"/>
      <c r="G61" s="82"/>
      <c r="H61" s="82"/>
      <c r="L61" s="183">
        <v>12600</v>
      </c>
    </row>
    <row r="62" spans="3:12" ht="12.75">
      <c r="C62" s="175" t="s">
        <v>135</v>
      </c>
      <c r="D62" s="175"/>
      <c r="E62" s="175"/>
      <c r="F62" s="175"/>
      <c r="G62" s="175"/>
      <c r="H62" s="175"/>
      <c r="L62" s="183">
        <v>13500</v>
      </c>
    </row>
    <row r="63" spans="3:12" ht="12.75">
      <c r="C63" s="41"/>
      <c r="D63" s="41" t="s">
        <v>137</v>
      </c>
      <c r="E63" s="41">
        <v>948</v>
      </c>
      <c r="F63" s="41" t="s">
        <v>91</v>
      </c>
      <c r="G63" s="82">
        <v>941</v>
      </c>
      <c r="H63" s="41" t="s">
        <v>106</v>
      </c>
      <c r="L63" s="183">
        <v>12000</v>
      </c>
    </row>
    <row r="64" spans="3:8" ht="12.75">
      <c r="C64" s="41"/>
      <c r="D64" s="41"/>
      <c r="E64" s="41"/>
      <c r="F64" s="41"/>
      <c r="G64" s="41"/>
      <c r="H64" s="41"/>
    </row>
    <row r="65" spans="3:8" ht="12.75">
      <c r="C65" s="175" t="s">
        <v>136</v>
      </c>
      <c r="D65" s="175"/>
      <c r="E65" s="175"/>
      <c r="F65" s="175"/>
      <c r="G65" s="175"/>
      <c r="H65" s="175"/>
    </row>
    <row r="66" spans="3:8" ht="12.75">
      <c r="C66" s="41"/>
      <c r="D66" s="41" t="s">
        <v>139</v>
      </c>
      <c r="E66" s="41">
        <v>300</v>
      </c>
      <c r="F66" s="41"/>
      <c r="G66" s="41">
        <v>305</v>
      </c>
      <c r="H66" s="41"/>
    </row>
    <row r="67" spans="3:8" ht="12.75">
      <c r="C67" s="41"/>
      <c r="D67" s="41"/>
      <c r="E67" s="41"/>
      <c r="F67" s="41"/>
      <c r="G67" s="41">
        <v>93</v>
      </c>
      <c r="H67" s="41"/>
    </row>
    <row r="68" spans="3:8" ht="12.75">
      <c r="C68" s="41"/>
      <c r="D68" s="41"/>
      <c r="E68" s="41"/>
      <c r="F68" s="41"/>
      <c r="G68" s="41"/>
      <c r="H68" s="41"/>
    </row>
    <row r="69" spans="3:8" ht="12.75">
      <c r="C69" s="41"/>
      <c r="D69" s="41"/>
      <c r="E69" s="41"/>
      <c r="F69" s="41"/>
      <c r="G69" s="41"/>
      <c r="H69" s="41"/>
    </row>
    <row r="70" spans="3:13" ht="12.75">
      <c r="C70" s="41"/>
      <c r="D70" s="41" t="s">
        <v>138</v>
      </c>
      <c r="E70" s="41">
        <v>606</v>
      </c>
      <c r="F70" s="41" t="s">
        <v>91</v>
      </c>
      <c r="G70" s="82"/>
      <c r="H70" s="41"/>
      <c r="M70">
        <v>26200</v>
      </c>
    </row>
    <row r="71" spans="3:13" ht="12.75">
      <c r="C71" s="41" t="s">
        <v>143</v>
      </c>
      <c r="D71" s="41" t="s">
        <v>128</v>
      </c>
      <c r="E71" s="41">
        <v>10550</v>
      </c>
      <c r="F71" s="41" t="s">
        <v>91</v>
      </c>
      <c r="G71" s="82"/>
      <c r="H71" s="41"/>
      <c r="M71">
        <v>-11150</v>
      </c>
    </row>
    <row r="72" spans="1:13" ht="12.75">
      <c r="A72">
        <v>28</v>
      </c>
      <c r="B72" t="s">
        <v>409</v>
      </c>
      <c r="C72" s="82" t="s">
        <v>406</v>
      </c>
      <c r="D72" s="41" t="s">
        <v>407</v>
      </c>
      <c r="E72" s="82">
        <v>4980</v>
      </c>
      <c r="F72" s="41" t="s">
        <v>91</v>
      </c>
      <c r="G72" s="200" t="s">
        <v>316</v>
      </c>
      <c r="H72" s="41" t="s">
        <v>408</v>
      </c>
      <c r="M72" s="82">
        <v>-4980</v>
      </c>
    </row>
    <row r="73" spans="3:13" ht="12.75">
      <c r="C73" s="82" t="s">
        <v>411</v>
      </c>
      <c r="D73" s="41" t="s">
        <v>412</v>
      </c>
      <c r="E73" s="82">
        <v>8390</v>
      </c>
      <c r="F73" s="41" t="s">
        <v>91</v>
      </c>
      <c r="G73" s="200"/>
      <c r="H73" s="41" t="s">
        <v>413</v>
      </c>
      <c r="M73" s="82">
        <v>-8390</v>
      </c>
    </row>
    <row r="74" spans="3:13" ht="12.75">
      <c r="C74" s="82" t="s">
        <v>420</v>
      </c>
      <c r="D74" s="41" t="s">
        <v>418</v>
      </c>
      <c r="E74" s="82">
        <v>2400</v>
      </c>
      <c r="F74" s="41" t="s">
        <v>91</v>
      </c>
      <c r="G74" s="200"/>
      <c r="H74" s="41" t="s">
        <v>419</v>
      </c>
      <c r="M74" s="9"/>
    </row>
    <row r="75" spans="3:8" ht="12.75">
      <c r="C75" s="81" t="s">
        <v>410</v>
      </c>
      <c r="D75" s="81"/>
      <c r="E75" s="81">
        <f>SUM(E66:E74)</f>
        <v>27226</v>
      </c>
      <c r="F75" s="41"/>
      <c r="G75" s="41"/>
      <c r="H75" s="41"/>
    </row>
    <row r="76" spans="3:8" ht="12.75">
      <c r="C76" s="82"/>
      <c r="D76" s="82"/>
      <c r="E76" s="82"/>
      <c r="F76" s="41"/>
      <c r="G76" s="41"/>
      <c r="H76" s="41"/>
    </row>
    <row r="77" spans="3:10" ht="12.75">
      <c r="C77" s="174" t="s">
        <v>288</v>
      </c>
      <c r="D77" s="174"/>
      <c r="E77" s="174">
        <v>10625</v>
      </c>
      <c r="F77" s="41" t="s">
        <v>24</v>
      </c>
      <c r="G77" s="82"/>
      <c r="H77" s="41"/>
      <c r="J77" s="191">
        <f>E77/6</f>
        <v>1770.8333333333333</v>
      </c>
    </row>
    <row r="78" spans="3:10" ht="12.75">
      <c r="C78" s="174" t="s">
        <v>288</v>
      </c>
      <c r="D78" s="174"/>
      <c r="E78" s="174">
        <v>10604</v>
      </c>
      <c r="F78" s="41" t="s">
        <v>289</v>
      </c>
      <c r="G78" s="82"/>
      <c r="H78" s="41"/>
      <c r="J78" s="192">
        <f>E78/6</f>
        <v>1767.3333333333333</v>
      </c>
    </row>
    <row r="79" spans="3:8" ht="12.75">
      <c r="C79" s="41"/>
      <c r="D79" s="41"/>
      <c r="E79" s="41"/>
      <c r="F79" s="41"/>
      <c r="G79" s="41"/>
      <c r="H79" s="41"/>
    </row>
    <row r="80" spans="3:8" ht="12.75">
      <c r="C80" s="41"/>
      <c r="D80" s="41"/>
      <c r="E80" s="41"/>
      <c r="F80" s="41"/>
      <c r="G80" s="41"/>
      <c r="H80" s="41"/>
    </row>
    <row r="81" spans="3:8" ht="12.75">
      <c r="C81" s="41"/>
      <c r="D81" s="41"/>
      <c r="E81" s="41"/>
      <c r="F81" s="41"/>
      <c r="G81" s="41"/>
      <c r="H81" s="41"/>
    </row>
    <row r="82" spans="3:8" ht="12.75">
      <c r="C82" s="41"/>
      <c r="D82" s="41"/>
      <c r="E82" s="41"/>
      <c r="F82" s="41"/>
      <c r="G82" s="41"/>
      <c r="H8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2006-08-24T15:05:39Z</dcterms:modified>
  <cp:category/>
  <cp:version/>
  <cp:contentType/>
  <cp:contentStatus/>
</cp:coreProperties>
</file>